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drawings/drawing2.xml" ContentType="application/vnd.openxmlformats-officedocument.drawing+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drawings/drawing3.xml" ContentType="application/vnd.openxmlformats-officedocument.drawing+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harts/chart64.xml" ContentType="application/vnd.openxmlformats-officedocument.drawingml.chart+xml"/>
  <Override PartName="/xl/charts/chart65.xml" ContentType="application/vnd.openxmlformats-officedocument.drawingml.chart+xml"/>
  <Override PartName="/xl/charts/chart66.xml" ContentType="application/vnd.openxmlformats-officedocument.drawingml.chart+xml"/>
  <Override PartName="/xl/charts/chart67.xml" ContentType="application/vnd.openxmlformats-officedocument.drawingml.chart+xml"/>
  <Override PartName="/xl/charts/chart68.xml" ContentType="application/vnd.openxmlformats-officedocument.drawingml.chart+xml"/>
  <Override PartName="/xl/charts/chart69.xml" ContentType="application/vnd.openxmlformats-officedocument.drawingml.chart+xml"/>
  <Override PartName="/xl/charts/chart70.xml" ContentType="application/vnd.openxmlformats-officedocument.drawingml.chart+xml"/>
  <Override PartName="/xl/charts/chart71.xml" ContentType="application/vnd.openxmlformats-officedocument.drawingml.chart+xml"/>
  <Override PartName="/xl/charts/chart72.xml" ContentType="application/vnd.openxmlformats-officedocument.drawingml.chart+xml"/>
  <Override PartName="/xl/charts/chart73.xml" ContentType="application/vnd.openxmlformats-officedocument.drawingml.chart+xml"/>
  <Override PartName="/xl/charts/chart74.xml" ContentType="application/vnd.openxmlformats-officedocument.drawingml.chart+xml"/>
  <Override PartName="/xl/charts/chart75.xml" ContentType="application/vnd.openxmlformats-officedocument.drawingml.chart+xml"/>
  <Override PartName="/xl/charts/chart76.xml" ContentType="application/vnd.openxmlformats-officedocument.drawingml.chart+xml"/>
  <Override PartName="/xl/charts/chart77.xml" ContentType="application/vnd.openxmlformats-officedocument.drawingml.chart+xml"/>
  <Override PartName="/xl/charts/chart78.xml" ContentType="application/vnd.openxmlformats-officedocument.drawingml.chart+xml"/>
  <Override PartName="/xl/charts/chart79.xml" ContentType="application/vnd.openxmlformats-officedocument.drawingml.chart+xml"/>
  <Override PartName="/xl/charts/chart80.xml" ContentType="application/vnd.openxmlformats-officedocument.drawingml.chart+xml"/>
  <Override PartName="/xl/charts/chart81.xml" ContentType="application/vnd.openxmlformats-officedocument.drawingml.chart+xml"/>
  <Override PartName="/xl/charts/chart82.xml" ContentType="application/vnd.openxmlformats-officedocument.drawingml.chart+xml"/>
  <Override PartName="/xl/charts/chart83.xml" ContentType="application/vnd.openxmlformats-officedocument.drawingml.chart+xml"/>
  <Override PartName="/xl/charts/chart84.xml" ContentType="application/vnd.openxmlformats-officedocument.drawingml.chart+xml"/>
  <Override PartName="/xl/charts/chart85.xml" ContentType="application/vnd.openxmlformats-officedocument.drawingml.chart+xml"/>
  <Override PartName="/xl/charts/chart86.xml" ContentType="application/vnd.openxmlformats-officedocument.drawingml.chart+xml"/>
  <Override PartName="/xl/charts/chart87.xml" ContentType="application/vnd.openxmlformats-officedocument.drawingml.chart+xml"/>
  <Override PartName="/xl/charts/chart88.xml" ContentType="application/vnd.openxmlformats-officedocument.drawingml.chart+xml"/>
  <Override PartName="/xl/charts/chart89.xml" ContentType="application/vnd.openxmlformats-officedocument.drawingml.chart+xml"/>
  <Override PartName="/xl/charts/chart90.xml" ContentType="application/vnd.openxmlformats-officedocument.drawingml.chart+xml"/>
  <Override PartName="/xl/charts/chart91.xml" ContentType="application/vnd.openxmlformats-officedocument.drawingml.chart+xml"/>
  <Override PartName="/xl/charts/chart92.xml" ContentType="application/vnd.openxmlformats-officedocument.drawingml.chart+xml"/>
  <Override PartName="/xl/charts/chart93.xml" ContentType="application/vnd.openxmlformats-officedocument.drawingml.chart+xml"/>
  <Override PartName="/xl/charts/chart94.xml" ContentType="application/vnd.openxmlformats-officedocument.drawingml.chart+xml"/>
  <Override PartName="/xl/charts/chart9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067"/>
  <workbookPr/>
  <mc:AlternateContent xmlns:mc="http://schemas.openxmlformats.org/markup-compatibility/2006">
    <mc:Choice Requires="x15">
      <x15ac:absPath xmlns:x15ac="http://schemas.microsoft.com/office/spreadsheetml/2010/11/ac" url="C:\Users\Frank\Desktop\"/>
    </mc:Choice>
  </mc:AlternateContent>
  <workbookProtection workbookAlgorithmName="SHA-512" workbookHashValue="I7LAE+ugezMeLefE+Hqv8vV0JWqH4O1tG4yUe0e7Al/dgImokrRUGH47GntYikYWPRpTWJ0bGi12zxOBGcTmxQ==" workbookSaltValue="6RbEZJ+ItFaG4DPhudIwvA==" workbookSpinCount="100000" lockStructure="1"/>
  <bookViews>
    <workbookView xWindow="0" yWindow="0" windowWidth="24285" windowHeight="7635"/>
  </bookViews>
  <sheets>
    <sheet name="2017" sheetId="11" r:id="rId1"/>
    <sheet name="Entwicklung" sheetId="5" r:id="rId2"/>
    <sheet name="2012" sheetId="7" r:id="rId3"/>
    <sheet name="2010" sheetId="8" r:id="rId4"/>
    <sheet name="2005" sheetId="9" r:id="rId5"/>
    <sheet name="2000" sheetId="4" r:id="rId6"/>
    <sheet name="1995" sheetId="6" r:id="rId7"/>
    <sheet name="Hinweise" sheetId="10" r:id="rId8"/>
  </sheets>
  <definedNames>
    <definedName name="_xlnm.Print_Area" localSheetId="1">Entwicklung!$A$1:$O$372</definedName>
  </definedNames>
  <calcPr calcId="162913"/>
</workbook>
</file>

<file path=xl/calcChain.xml><?xml version="1.0" encoding="utf-8"?>
<calcChain xmlns="http://schemas.openxmlformats.org/spreadsheetml/2006/main">
  <c r="F355" i="5" l="1"/>
  <c r="G355" i="5"/>
  <c r="G354" i="5"/>
  <c r="G353" i="5"/>
  <c r="G352" i="5"/>
  <c r="G351" i="5"/>
  <c r="G350" i="5"/>
  <c r="D353" i="5"/>
  <c r="D352" i="5"/>
  <c r="D351" i="5"/>
  <c r="D350" i="5"/>
  <c r="F336" i="5"/>
  <c r="G336" i="5"/>
  <c r="G335" i="5"/>
  <c r="G334" i="5"/>
  <c r="G333" i="5"/>
  <c r="G332" i="5"/>
  <c r="G331" i="5"/>
  <c r="D334" i="5"/>
  <c r="D333" i="5"/>
  <c r="D332" i="5"/>
  <c r="D331" i="5"/>
  <c r="F317" i="5"/>
  <c r="G317" i="5"/>
  <c r="G316" i="5"/>
  <c r="G315" i="5"/>
  <c r="G314" i="5"/>
  <c r="G313" i="5"/>
  <c r="G312" i="5"/>
  <c r="D315" i="5"/>
  <c r="D314" i="5"/>
  <c r="D313" i="5"/>
  <c r="D312" i="5"/>
  <c r="F298" i="5"/>
  <c r="G298" i="5"/>
  <c r="G297" i="5"/>
  <c r="G296" i="5"/>
  <c r="G295" i="5"/>
  <c r="G294" i="5"/>
  <c r="G293" i="5"/>
  <c r="D296" i="5"/>
  <c r="D295" i="5"/>
  <c r="D294" i="5"/>
  <c r="D293" i="5"/>
  <c r="F279" i="5"/>
  <c r="G279" i="5"/>
  <c r="G278" i="5"/>
  <c r="G277" i="5"/>
  <c r="G276" i="5"/>
  <c r="G275" i="5"/>
  <c r="G274" i="5"/>
  <c r="D277" i="5"/>
  <c r="D276" i="5"/>
  <c r="D275" i="5"/>
  <c r="D274" i="5"/>
  <c r="F260" i="5"/>
  <c r="G260" i="5"/>
  <c r="G259" i="5"/>
  <c r="G258" i="5"/>
  <c r="G257" i="5"/>
  <c r="G256" i="5"/>
  <c r="G255" i="5"/>
  <c r="D258" i="5"/>
  <c r="D257" i="5"/>
  <c r="D256" i="5"/>
  <c r="D255" i="5"/>
  <c r="F241" i="5"/>
  <c r="G241" i="5"/>
  <c r="G240" i="5"/>
  <c r="G239" i="5"/>
  <c r="G238" i="5"/>
  <c r="G237" i="5"/>
  <c r="G236" i="5"/>
  <c r="D239" i="5"/>
  <c r="D238" i="5"/>
  <c r="D237" i="5"/>
  <c r="D236" i="5"/>
  <c r="F222" i="5"/>
  <c r="G222" i="5"/>
  <c r="G221" i="5"/>
  <c r="G220" i="5"/>
  <c r="G219" i="5"/>
  <c r="G218" i="5"/>
  <c r="G217" i="5"/>
  <c r="D220" i="5"/>
  <c r="D219" i="5"/>
  <c r="D218" i="5"/>
  <c r="D217" i="5"/>
  <c r="F203" i="5"/>
  <c r="G203" i="5"/>
  <c r="G202" i="5"/>
  <c r="G201" i="5"/>
  <c r="G200" i="5"/>
  <c r="G199" i="5"/>
  <c r="G198" i="5"/>
  <c r="D201" i="5"/>
  <c r="D200" i="5"/>
  <c r="D199" i="5"/>
  <c r="D198" i="5"/>
  <c r="F184" i="5" l="1"/>
  <c r="G184" i="5"/>
  <c r="G183" i="5"/>
  <c r="G182" i="5"/>
  <c r="G181" i="5"/>
  <c r="G180" i="5"/>
  <c r="G179" i="5"/>
  <c r="D182" i="5"/>
  <c r="D181" i="5"/>
  <c r="D180" i="5"/>
  <c r="D179" i="5"/>
  <c r="F165" i="5"/>
  <c r="G165" i="5"/>
  <c r="G164" i="5"/>
  <c r="G163" i="5"/>
  <c r="G162" i="5"/>
  <c r="G161" i="5"/>
  <c r="G160" i="5"/>
  <c r="D163" i="5"/>
  <c r="D162" i="5"/>
  <c r="D161" i="5"/>
  <c r="D160" i="5"/>
  <c r="F146" i="5"/>
  <c r="G146" i="5"/>
  <c r="G145" i="5"/>
  <c r="G144" i="5"/>
  <c r="G143" i="5"/>
  <c r="G142" i="5"/>
  <c r="G141" i="5"/>
  <c r="D144" i="5"/>
  <c r="D143" i="5"/>
  <c r="D142" i="5"/>
  <c r="D141" i="5"/>
  <c r="D125" i="5"/>
  <c r="D124" i="5"/>
  <c r="D123" i="5"/>
  <c r="D122" i="5"/>
  <c r="D106" i="5"/>
  <c r="D105" i="5"/>
  <c r="D104" i="5"/>
  <c r="D103" i="5"/>
  <c r="D87" i="5"/>
  <c r="D86" i="5"/>
  <c r="D85" i="5"/>
  <c r="D84" i="5"/>
  <c r="D68" i="5"/>
  <c r="D67" i="5"/>
  <c r="D66" i="5"/>
  <c r="D65" i="5"/>
  <c r="D48" i="5"/>
  <c r="D47" i="5"/>
  <c r="D46" i="5"/>
  <c r="D45" i="5"/>
  <c r="D27" i="5"/>
  <c r="D26" i="5"/>
  <c r="D25" i="5"/>
  <c r="D24" i="5"/>
  <c r="F127" i="5"/>
  <c r="G127" i="5"/>
  <c r="G126" i="5"/>
  <c r="G125" i="5"/>
  <c r="G124" i="5"/>
  <c r="G123" i="5"/>
  <c r="G122" i="5"/>
  <c r="F108" i="5"/>
  <c r="G108" i="5"/>
  <c r="G107" i="5"/>
  <c r="G106" i="5"/>
  <c r="G105" i="5"/>
  <c r="G104" i="5"/>
  <c r="G103" i="5"/>
  <c r="F89" i="5"/>
  <c r="G89" i="5"/>
  <c r="G88" i="5"/>
  <c r="G87" i="5"/>
  <c r="G86" i="5"/>
  <c r="G85" i="5"/>
  <c r="G84" i="5"/>
  <c r="F70" i="5"/>
  <c r="G70" i="5"/>
  <c r="G69" i="5"/>
  <c r="G68" i="5"/>
  <c r="G67" i="5"/>
  <c r="G66" i="5"/>
  <c r="G65" i="5"/>
  <c r="F50" i="5"/>
  <c r="G50" i="5"/>
  <c r="G49" i="5"/>
  <c r="G48" i="5"/>
  <c r="G47" i="5"/>
  <c r="G46" i="5"/>
  <c r="G45" i="5"/>
  <c r="G29" i="5"/>
  <c r="F29" i="5"/>
  <c r="G28" i="5"/>
  <c r="G27" i="5"/>
  <c r="G26" i="5"/>
  <c r="G25" i="5"/>
  <c r="G24" i="5"/>
  <c r="I354" i="11"/>
  <c r="I353" i="11"/>
  <c r="H354" i="11"/>
  <c r="H353" i="11"/>
  <c r="G354" i="11"/>
  <c r="G353" i="11"/>
  <c r="I336" i="11"/>
  <c r="I335" i="11"/>
  <c r="H336" i="11"/>
  <c r="H335" i="11"/>
  <c r="G336" i="11"/>
  <c r="G335" i="11"/>
  <c r="I318" i="11"/>
  <c r="I317" i="11"/>
  <c r="H318" i="11"/>
  <c r="H317" i="11"/>
  <c r="G318" i="11"/>
  <c r="G317" i="11"/>
  <c r="I300" i="11"/>
  <c r="I299" i="11"/>
  <c r="H300" i="11"/>
  <c r="H299" i="11"/>
  <c r="G300" i="11"/>
  <c r="G299" i="11"/>
  <c r="F300" i="11"/>
  <c r="F299" i="11"/>
  <c r="F9" i="5" l="1"/>
  <c r="V22" i="11" l="1"/>
  <c r="W22" i="11" s="1"/>
  <c r="X22" i="11" s="1"/>
  <c r="V21" i="11"/>
  <c r="W21" i="11" s="1"/>
  <c r="X21" i="11" s="1"/>
  <c r="V20" i="11"/>
  <c r="W20" i="11" s="1"/>
  <c r="V19" i="11"/>
  <c r="W19" i="11" s="1"/>
  <c r="V18" i="11"/>
  <c r="W18" i="11" s="1"/>
  <c r="V17" i="11"/>
  <c r="W17" i="11" s="1"/>
  <c r="V16" i="11"/>
  <c r="W16" i="11" s="1"/>
  <c r="V15" i="11"/>
  <c r="W15" i="11" s="1"/>
  <c r="V14" i="11"/>
  <c r="W14" i="11" s="1"/>
  <c r="V13" i="11"/>
  <c r="W13" i="11" s="1"/>
  <c r="V12" i="11"/>
  <c r="W12" i="11" s="1"/>
  <c r="V11" i="11"/>
  <c r="W11" i="11" s="1"/>
  <c r="V10" i="11"/>
  <c r="W10" i="11" s="1"/>
  <c r="V8" i="11"/>
  <c r="W8" i="11" s="1"/>
  <c r="V7" i="11"/>
  <c r="W7" i="11" s="1"/>
  <c r="AE23" i="11"/>
  <c r="AE9" i="11"/>
  <c r="AE24" i="11" s="1"/>
  <c r="V6" i="11"/>
  <c r="W6" i="11" s="1"/>
  <c r="X6" i="11" s="1"/>
  <c r="I30" i="11" s="1"/>
  <c r="S23" i="11"/>
  <c r="T22" i="11"/>
  <c r="U22" i="11" s="1"/>
  <c r="T21" i="11"/>
  <c r="U21" i="11" s="1"/>
  <c r="T20" i="11"/>
  <c r="T19" i="11"/>
  <c r="T18" i="11"/>
  <c r="T17" i="11"/>
  <c r="T16" i="11"/>
  <c r="T15" i="11"/>
  <c r="T14" i="11"/>
  <c r="T13" i="11"/>
  <c r="T12" i="11"/>
  <c r="T11" i="11"/>
  <c r="T10" i="11"/>
  <c r="S9" i="11"/>
  <c r="S24" i="11" s="1"/>
  <c r="T8" i="11"/>
  <c r="T7" i="11"/>
  <c r="T6" i="11"/>
  <c r="H354" i="7"/>
  <c r="H353" i="7"/>
  <c r="H336" i="7"/>
  <c r="H335" i="7"/>
  <c r="H318" i="7"/>
  <c r="H317" i="7"/>
  <c r="H300" i="7"/>
  <c r="H299" i="7"/>
  <c r="H282" i="7"/>
  <c r="H281" i="7"/>
  <c r="H264" i="7"/>
  <c r="H263" i="7"/>
  <c r="H246" i="7"/>
  <c r="H245" i="7"/>
  <c r="H228" i="7"/>
  <c r="H227" i="7"/>
  <c r="H210" i="7"/>
  <c r="H209" i="7"/>
  <c r="H192" i="7"/>
  <c r="H191" i="7"/>
  <c r="H174" i="7"/>
  <c r="H173" i="7"/>
  <c r="H156" i="7"/>
  <c r="H155" i="7"/>
  <c r="H138" i="7"/>
  <c r="H137" i="7"/>
  <c r="H120" i="7"/>
  <c r="H119" i="7"/>
  <c r="H102" i="7"/>
  <c r="H101" i="7"/>
  <c r="H84" i="7"/>
  <c r="H83" i="7"/>
  <c r="H66" i="7"/>
  <c r="H65" i="7"/>
  <c r="H48" i="7"/>
  <c r="H47" i="7"/>
  <c r="H30" i="7"/>
  <c r="H29" i="7"/>
  <c r="AC22" i="7"/>
  <c r="Z22" i="7"/>
  <c r="AA22" i="7" s="1"/>
  <c r="Z21" i="7"/>
  <c r="AA21" i="7" s="1"/>
  <c r="Z20" i="7"/>
  <c r="AA20" i="7" s="1"/>
  <c r="Z19" i="7"/>
  <c r="AA19" i="7" s="1"/>
  <c r="Z18" i="7"/>
  <c r="AA18" i="7" s="1"/>
  <c r="Z17" i="7"/>
  <c r="AA17" i="7" s="1"/>
  <c r="Z16" i="7"/>
  <c r="AA16" i="7" s="1"/>
  <c r="Z15" i="7"/>
  <c r="AA15" i="7" s="1"/>
  <c r="Z14" i="7"/>
  <c r="AA14" i="7" s="1"/>
  <c r="Z13" i="7"/>
  <c r="AA13" i="7" s="1"/>
  <c r="Z12" i="7"/>
  <c r="AA12" i="7" s="1"/>
  <c r="Z11" i="7"/>
  <c r="AA11" i="7" s="1"/>
  <c r="Z10" i="7"/>
  <c r="AA10" i="7" s="1"/>
  <c r="Z8" i="7"/>
  <c r="AA8" i="7" s="1"/>
  <c r="Z7" i="7"/>
  <c r="AA7" i="7" s="1"/>
  <c r="V22" i="7"/>
  <c r="W22" i="7" s="1"/>
  <c r="X22" i="7" s="1"/>
  <c r="V21" i="7"/>
  <c r="W21" i="7" s="1"/>
  <c r="X21" i="7" s="1"/>
  <c r="V20" i="7"/>
  <c r="W20" i="7" s="1"/>
  <c r="X20" i="7" s="1"/>
  <c r="V19" i="7"/>
  <c r="W19" i="7" s="1"/>
  <c r="X19" i="7" s="1"/>
  <c r="V18" i="7"/>
  <c r="W18" i="7" s="1"/>
  <c r="X18" i="7" s="1"/>
  <c r="V17" i="7"/>
  <c r="W17" i="7" s="1"/>
  <c r="X17" i="7" s="1"/>
  <c r="V16" i="7"/>
  <c r="W16" i="7" s="1"/>
  <c r="X16" i="7" s="1"/>
  <c r="V15" i="7"/>
  <c r="W15" i="7" s="1"/>
  <c r="X15" i="7" s="1"/>
  <c r="V14" i="7"/>
  <c r="W14" i="7" s="1"/>
  <c r="X14" i="7" s="1"/>
  <c r="V13" i="7"/>
  <c r="W13" i="7" s="1"/>
  <c r="X13" i="7" s="1"/>
  <c r="V12" i="7"/>
  <c r="W12" i="7" s="1"/>
  <c r="X12" i="7" s="1"/>
  <c r="V11" i="7"/>
  <c r="W11" i="7" s="1"/>
  <c r="X11" i="7" s="1"/>
  <c r="V10" i="7"/>
  <c r="W10" i="7" s="1"/>
  <c r="X10" i="7" s="1"/>
  <c r="V8" i="7"/>
  <c r="W8" i="7" s="1"/>
  <c r="X8" i="7" s="1"/>
  <c r="V7" i="7"/>
  <c r="W7" i="7" s="1"/>
  <c r="X7" i="7" s="1"/>
  <c r="V6" i="7"/>
  <c r="W6" i="7" s="1"/>
  <c r="X6" i="7" s="1"/>
  <c r="AF22" i="8"/>
  <c r="AG22" i="8" s="1"/>
  <c r="AF21" i="8"/>
  <c r="AG21" i="8" s="1"/>
  <c r="AF20" i="8"/>
  <c r="AG20" i="8" s="1"/>
  <c r="AF19" i="8"/>
  <c r="AG19" i="8" s="1"/>
  <c r="AF18" i="8"/>
  <c r="AG18" i="8" s="1"/>
  <c r="AF17" i="8"/>
  <c r="AG17" i="8" s="1"/>
  <c r="AF16" i="8"/>
  <c r="AG16" i="8" s="1"/>
  <c r="AF15" i="8"/>
  <c r="AG15" i="8" s="1"/>
  <c r="AF14" i="8"/>
  <c r="AG14" i="8" s="1"/>
  <c r="AF13" i="8"/>
  <c r="AG13" i="8" s="1"/>
  <c r="AF12" i="8"/>
  <c r="AG12" i="8" s="1"/>
  <c r="AF11" i="8"/>
  <c r="AG11" i="8" s="1"/>
  <c r="AF10" i="8"/>
  <c r="AG10" i="8" s="1"/>
  <c r="AF8" i="8"/>
  <c r="AG8" i="8" s="1"/>
  <c r="AF7" i="8"/>
  <c r="AG7" i="8" s="1"/>
  <c r="AF6" i="8"/>
  <c r="AG6" i="8" s="1"/>
  <c r="AC22" i="8"/>
  <c r="AC21" i="8"/>
  <c r="AC20" i="8"/>
  <c r="AC19" i="8"/>
  <c r="AC18" i="8"/>
  <c r="AC17" i="8"/>
  <c r="AC16" i="8"/>
  <c r="AC15" i="8"/>
  <c r="AC14" i="8"/>
  <c r="AC13" i="8"/>
  <c r="AC12" i="8"/>
  <c r="AC11" i="8"/>
  <c r="AC10" i="8"/>
  <c r="AC8" i="8"/>
  <c r="AC7" i="8"/>
  <c r="AC6" i="8"/>
  <c r="Z22" i="8"/>
  <c r="AA22" i="8" s="1"/>
  <c r="Z21" i="8"/>
  <c r="AA21" i="8" s="1"/>
  <c r="Z20" i="8"/>
  <c r="AA20" i="8" s="1"/>
  <c r="Z19" i="8"/>
  <c r="AA19" i="8" s="1"/>
  <c r="Z18" i="8"/>
  <c r="AA18" i="8" s="1"/>
  <c r="Z17" i="8"/>
  <c r="AA17" i="8" s="1"/>
  <c r="Z16" i="8"/>
  <c r="AA16" i="8" s="1"/>
  <c r="Z15" i="8"/>
  <c r="AA15" i="8" s="1"/>
  <c r="Z14" i="8"/>
  <c r="AA14" i="8" s="1"/>
  <c r="Z13" i="8"/>
  <c r="AA13" i="8" s="1"/>
  <c r="Z12" i="8"/>
  <c r="AA12" i="8" s="1"/>
  <c r="Z11" i="8"/>
  <c r="AA11" i="8" s="1"/>
  <c r="Z10" i="8"/>
  <c r="AA10" i="8" s="1"/>
  <c r="Z8" i="8"/>
  <c r="AA8" i="8" s="1"/>
  <c r="Z7" i="8"/>
  <c r="AA7" i="8" s="1"/>
  <c r="Z6" i="8"/>
  <c r="AA6" i="8" s="1"/>
  <c r="W22" i="8"/>
  <c r="W21" i="8"/>
  <c r="W20" i="8"/>
  <c r="W19" i="8"/>
  <c r="W18" i="8"/>
  <c r="W17" i="8"/>
  <c r="W16" i="8"/>
  <c r="W15" i="8"/>
  <c r="W14" i="8"/>
  <c r="W13" i="8"/>
  <c r="W12" i="8"/>
  <c r="W11" i="8"/>
  <c r="W10" i="8"/>
  <c r="W8" i="8"/>
  <c r="W7" i="8"/>
  <c r="W6" i="8"/>
  <c r="Q6" i="8"/>
  <c r="AE23" i="8"/>
  <c r="AB23" i="8"/>
  <c r="Y23" i="8"/>
  <c r="V23" i="8"/>
  <c r="AE9" i="8"/>
  <c r="AE24" i="8" s="1"/>
  <c r="AB9" i="8"/>
  <c r="Y9" i="8"/>
  <c r="Y24" i="8" s="1"/>
  <c r="V9" i="8"/>
  <c r="V24" i="8" s="1"/>
  <c r="S22" i="8"/>
  <c r="T22" i="8" s="1"/>
  <c r="U22" i="8" s="1"/>
  <c r="S21" i="8"/>
  <c r="T21" i="8" s="1"/>
  <c r="U21" i="8" s="1"/>
  <c r="S20" i="8"/>
  <c r="T20" i="8" s="1"/>
  <c r="U20" i="8" s="1"/>
  <c r="S19" i="8"/>
  <c r="T19" i="8" s="1"/>
  <c r="U19" i="8" s="1"/>
  <c r="S18" i="8"/>
  <c r="T18" i="8" s="1"/>
  <c r="U18" i="8" s="1"/>
  <c r="S17" i="8"/>
  <c r="T17" i="8" s="1"/>
  <c r="U17" i="8" s="1"/>
  <c r="S16" i="8"/>
  <c r="T16" i="8" s="1"/>
  <c r="U16" i="8" s="1"/>
  <c r="S15" i="8"/>
  <c r="T15" i="8" s="1"/>
  <c r="U15" i="8" s="1"/>
  <c r="S14" i="8"/>
  <c r="T14" i="8" s="1"/>
  <c r="U14" i="8" s="1"/>
  <c r="S13" i="8"/>
  <c r="T13" i="8" s="1"/>
  <c r="U13" i="8" s="1"/>
  <c r="S12" i="8"/>
  <c r="T12" i="8" s="1"/>
  <c r="U12" i="8" s="1"/>
  <c r="S11" i="8"/>
  <c r="T11" i="8" s="1"/>
  <c r="U11" i="8" s="1"/>
  <c r="S10" i="8"/>
  <c r="T10" i="8" s="1"/>
  <c r="U10" i="8" s="1"/>
  <c r="S8" i="8"/>
  <c r="T8" i="8" s="1"/>
  <c r="U8" i="8" s="1"/>
  <c r="S7" i="8"/>
  <c r="T7" i="8" s="1"/>
  <c r="U7" i="8" s="1"/>
  <c r="S6" i="8"/>
  <c r="U6" i="11" l="1"/>
  <c r="H30" i="11" s="1"/>
  <c r="G8" i="5"/>
  <c r="U10" i="11"/>
  <c r="H102" i="11" s="1"/>
  <c r="H101" i="11"/>
  <c r="U14" i="11"/>
  <c r="H174" i="11" s="1"/>
  <c r="H173" i="11"/>
  <c r="U18" i="11"/>
  <c r="H246" i="11" s="1"/>
  <c r="H245" i="11"/>
  <c r="X8" i="11"/>
  <c r="I66" i="11" s="1"/>
  <c r="I65" i="11"/>
  <c r="X17" i="11"/>
  <c r="I228" i="11" s="1"/>
  <c r="I227" i="11"/>
  <c r="U7" i="11"/>
  <c r="H48" i="11" s="1"/>
  <c r="H47" i="11"/>
  <c r="U11" i="11"/>
  <c r="H120" i="11" s="1"/>
  <c r="H119" i="11"/>
  <c r="U15" i="11"/>
  <c r="H192" i="11" s="1"/>
  <c r="H191" i="11"/>
  <c r="U19" i="11"/>
  <c r="H264" i="11" s="1"/>
  <c r="H263" i="11"/>
  <c r="X10" i="11"/>
  <c r="I102" i="11" s="1"/>
  <c r="I101" i="11"/>
  <c r="X14" i="11"/>
  <c r="I174" i="11" s="1"/>
  <c r="I173" i="11"/>
  <c r="X18" i="11"/>
  <c r="I246" i="11" s="1"/>
  <c r="I245" i="11"/>
  <c r="U8" i="11"/>
  <c r="H66" i="11" s="1"/>
  <c r="H65" i="11"/>
  <c r="U12" i="11"/>
  <c r="H138" i="11" s="1"/>
  <c r="H137" i="11"/>
  <c r="U16" i="11"/>
  <c r="H210" i="11" s="1"/>
  <c r="H209" i="11"/>
  <c r="U20" i="11"/>
  <c r="H282" i="11" s="1"/>
  <c r="H281" i="11"/>
  <c r="X7" i="11"/>
  <c r="I48" i="11" s="1"/>
  <c r="I47" i="11"/>
  <c r="X11" i="11"/>
  <c r="I120" i="11" s="1"/>
  <c r="I119" i="11"/>
  <c r="X19" i="11"/>
  <c r="I264" i="11" s="1"/>
  <c r="I263" i="11"/>
  <c r="I29" i="11"/>
  <c r="X13" i="11"/>
  <c r="I156" i="11" s="1"/>
  <c r="I155" i="11"/>
  <c r="H29" i="11"/>
  <c r="U13" i="11"/>
  <c r="H156" i="11" s="1"/>
  <c r="H155" i="11"/>
  <c r="U17" i="11"/>
  <c r="H228" i="11" s="1"/>
  <c r="H227" i="11"/>
  <c r="X15" i="11"/>
  <c r="I192" i="11" s="1"/>
  <c r="I191" i="11"/>
  <c r="X12" i="11"/>
  <c r="I138" i="11" s="1"/>
  <c r="I137" i="11"/>
  <c r="X16" i="11"/>
  <c r="I210" i="11" s="1"/>
  <c r="I209" i="11"/>
  <c r="X20" i="11"/>
  <c r="I282" i="11" s="1"/>
  <c r="I281" i="11"/>
  <c r="V9" i="11"/>
  <c r="V24" i="11" s="1"/>
  <c r="V23" i="11"/>
  <c r="S9" i="8"/>
  <c r="S23" i="8"/>
  <c r="AB24" i="8"/>
  <c r="T6" i="8"/>
  <c r="U6" i="8" s="1"/>
  <c r="S24" i="8"/>
  <c r="AD20" i="9"/>
  <c r="AL22" i="9"/>
  <c r="AL21" i="9"/>
  <c r="AL20" i="9"/>
  <c r="AL19" i="9"/>
  <c r="AL18" i="9"/>
  <c r="AL17" i="9"/>
  <c r="AL16" i="9"/>
  <c r="AL15" i="9"/>
  <c r="AL14" i="9"/>
  <c r="AL13" i="9"/>
  <c r="AL12" i="9"/>
  <c r="AL11" i="9"/>
  <c r="AL10" i="9"/>
  <c r="AL8" i="9"/>
  <c r="AL7" i="9"/>
  <c r="AL6" i="9"/>
  <c r="AI22" i="9"/>
  <c r="AJ22" i="9" s="1"/>
  <c r="AI21" i="9"/>
  <c r="AJ21" i="9" s="1"/>
  <c r="AI20" i="9"/>
  <c r="AJ20" i="9" s="1"/>
  <c r="AI19" i="9"/>
  <c r="AJ19" i="9" s="1"/>
  <c r="AI18" i="9"/>
  <c r="AJ18" i="9" s="1"/>
  <c r="AI17" i="9"/>
  <c r="AJ17" i="9" s="1"/>
  <c r="AI16" i="9"/>
  <c r="AJ16" i="9" s="1"/>
  <c r="AI15" i="9"/>
  <c r="AJ15" i="9" s="1"/>
  <c r="AI14" i="9"/>
  <c r="AJ14" i="9" s="1"/>
  <c r="AI13" i="9"/>
  <c r="AJ13" i="9" s="1"/>
  <c r="AI12" i="9"/>
  <c r="AJ12" i="9" s="1"/>
  <c r="AI11" i="9"/>
  <c r="AJ11" i="9" s="1"/>
  <c r="AI10" i="9"/>
  <c r="AJ10" i="9" s="1"/>
  <c r="AI8" i="9"/>
  <c r="AJ8" i="9" s="1"/>
  <c r="AI7" i="9"/>
  <c r="AJ7" i="9" s="1"/>
  <c r="AI6" i="9"/>
  <c r="AJ6" i="9" s="1"/>
  <c r="AF22" i="9"/>
  <c r="AF21" i="9"/>
  <c r="AF20" i="9"/>
  <c r="AF19" i="9"/>
  <c r="AF18" i="9"/>
  <c r="AF17" i="9"/>
  <c r="AF16" i="9"/>
  <c r="AF15" i="9"/>
  <c r="AF14" i="9"/>
  <c r="AF13" i="9"/>
  <c r="AF12" i="9"/>
  <c r="AF11" i="9"/>
  <c r="AF10" i="9"/>
  <c r="AF8" i="9"/>
  <c r="AF7" i="9"/>
  <c r="AF6" i="9"/>
  <c r="AC22" i="9"/>
  <c r="AD22" i="9" s="1"/>
  <c r="AC21" i="9"/>
  <c r="AD21" i="9" s="1"/>
  <c r="AC20" i="9"/>
  <c r="AC19" i="9"/>
  <c r="AD19" i="9" s="1"/>
  <c r="AC18" i="9"/>
  <c r="AD18" i="9" s="1"/>
  <c r="AC17" i="9"/>
  <c r="AD17" i="9" s="1"/>
  <c r="AC16" i="9"/>
  <c r="AD16" i="9" s="1"/>
  <c r="AC15" i="9"/>
  <c r="AD15" i="9" s="1"/>
  <c r="AC14" i="9"/>
  <c r="AD14" i="9" s="1"/>
  <c r="AC13" i="9"/>
  <c r="AD13" i="9" s="1"/>
  <c r="AC12" i="9"/>
  <c r="AD12" i="9" s="1"/>
  <c r="AC11" i="9"/>
  <c r="AD11" i="9" s="1"/>
  <c r="AC10" i="9"/>
  <c r="AD10" i="9" s="1"/>
  <c r="AC8" i="9"/>
  <c r="AD8" i="9" s="1"/>
  <c r="AC7" i="9"/>
  <c r="AD7" i="9" s="1"/>
  <c r="AC6" i="9"/>
  <c r="AD6" i="9" s="1"/>
  <c r="Z22" i="9"/>
  <c r="AA22" i="9" s="1"/>
  <c r="Z21" i="9"/>
  <c r="AA21" i="9" s="1"/>
  <c r="Z20" i="9"/>
  <c r="AA20" i="9" s="1"/>
  <c r="Z19" i="9"/>
  <c r="AA19" i="9" s="1"/>
  <c r="Z18" i="9"/>
  <c r="AA18" i="9" s="1"/>
  <c r="Z17" i="9"/>
  <c r="AA17" i="9" s="1"/>
  <c r="Z16" i="9"/>
  <c r="AA16" i="9" s="1"/>
  <c r="Z15" i="9"/>
  <c r="AA15" i="9" s="1"/>
  <c r="Z14" i="9"/>
  <c r="AA14" i="9" s="1"/>
  <c r="Z13" i="9"/>
  <c r="AA13" i="9" s="1"/>
  <c r="Z12" i="9"/>
  <c r="AA12" i="9" s="1"/>
  <c r="Z11" i="9"/>
  <c r="AA11" i="9" s="1"/>
  <c r="Z10" i="9"/>
  <c r="AA10" i="9" s="1"/>
  <c r="Z8" i="9"/>
  <c r="AA8" i="9" s="1"/>
  <c r="Z7" i="9"/>
  <c r="AA7" i="9" s="1"/>
  <c r="Z6" i="9"/>
  <c r="AA6" i="9" s="1"/>
  <c r="W22" i="9"/>
  <c r="X22" i="9" s="1"/>
  <c r="W21" i="9"/>
  <c r="X21" i="9" s="1"/>
  <c r="W20" i="9"/>
  <c r="X20" i="9" s="1"/>
  <c r="W19" i="9"/>
  <c r="X19" i="9" s="1"/>
  <c r="W18" i="9"/>
  <c r="X18" i="9" s="1"/>
  <c r="W17" i="9"/>
  <c r="X17" i="9" s="1"/>
  <c r="W16" i="9"/>
  <c r="X16" i="9" s="1"/>
  <c r="W15" i="9"/>
  <c r="X15" i="9" s="1"/>
  <c r="W14" i="9"/>
  <c r="X14" i="9" s="1"/>
  <c r="W13" i="9"/>
  <c r="X13" i="9" s="1"/>
  <c r="W12" i="9"/>
  <c r="X12" i="9" s="1"/>
  <c r="W11" i="9"/>
  <c r="X11" i="9" s="1"/>
  <c r="W10" i="9"/>
  <c r="X10" i="9" s="1"/>
  <c r="W8" i="9"/>
  <c r="X8" i="9" s="1"/>
  <c r="W7" i="9"/>
  <c r="X7" i="9" s="1"/>
  <c r="W6" i="9"/>
  <c r="X6" i="9" s="1"/>
  <c r="Q6" i="9"/>
  <c r="AK23" i="9"/>
  <c r="AH23" i="9"/>
  <c r="AE24" i="9"/>
  <c r="AE23" i="9"/>
  <c r="AB23" i="9"/>
  <c r="Y23" i="9"/>
  <c r="AK9" i="9"/>
  <c r="AK24" i="9" s="1"/>
  <c r="AH9" i="9"/>
  <c r="AH24" i="9" s="1"/>
  <c r="AE9" i="9"/>
  <c r="AB9" i="9"/>
  <c r="Y9" i="9"/>
  <c r="Y24" i="9" s="1"/>
  <c r="S22" i="9"/>
  <c r="T22" i="9" s="1"/>
  <c r="U22" i="9" s="1"/>
  <c r="S21" i="9"/>
  <c r="T21" i="9" s="1"/>
  <c r="U21" i="9" s="1"/>
  <c r="S20" i="9"/>
  <c r="T20" i="9" s="1"/>
  <c r="U20" i="9" s="1"/>
  <c r="S19" i="9"/>
  <c r="T19" i="9" s="1"/>
  <c r="U19" i="9" s="1"/>
  <c r="S18" i="9"/>
  <c r="T18" i="9" s="1"/>
  <c r="U18" i="9" s="1"/>
  <c r="S17" i="9"/>
  <c r="T17" i="9" s="1"/>
  <c r="U17" i="9" s="1"/>
  <c r="S16" i="9"/>
  <c r="T16" i="9" s="1"/>
  <c r="U16" i="9" s="1"/>
  <c r="S15" i="9"/>
  <c r="T15" i="9" s="1"/>
  <c r="U15" i="9" s="1"/>
  <c r="S14" i="9"/>
  <c r="T14" i="9" s="1"/>
  <c r="U14" i="9" s="1"/>
  <c r="S13" i="9"/>
  <c r="T13" i="9" s="1"/>
  <c r="U13" i="9" s="1"/>
  <c r="S12" i="9"/>
  <c r="T12" i="9" s="1"/>
  <c r="U12" i="9" s="1"/>
  <c r="S11" i="9"/>
  <c r="T11" i="9" s="1"/>
  <c r="U11" i="9" s="1"/>
  <c r="S10" i="9"/>
  <c r="T10" i="9" s="1"/>
  <c r="U10" i="9" s="1"/>
  <c r="S8" i="9"/>
  <c r="T8" i="9" s="1"/>
  <c r="U8" i="9" s="1"/>
  <c r="S7" i="9"/>
  <c r="T7" i="9" s="1"/>
  <c r="U7" i="9" s="1"/>
  <c r="S6" i="9"/>
  <c r="T6" i="9" s="1"/>
  <c r="U6" i="9" s="1"/>
  <c r="N6" i="4"/>
  <c r="S22" i="4"/>
  <c r="T22" i="4" s="1"/>
  <c r="U22" i="4" s="1"/>
  <c r="S21" i="4"/>
  <c r="T21" i="4" s="1"/>
  <c r="U21" i="4" s="1"/>
  <c r="S20" i="4"/>
  <c r="T20" i="4" s="1"/>
  <c r="U20" i="4" s="1"/>
  <c r="S19" i="4"/>
  <c r="T19" i="4" s="1"/>
  <c r="U19" i="4" s="1"/>
  <c r="S18" i="4"/>
  <c r="T18" i="4" s="1"/>
  <c r="U18" i="4" s="1"/>
  <c r="S17" i="4"/>
  <c r="T17" i="4" s="1"/>
  <c r="U17" i="4" s="1"/>
  <c r="S16" i="4"/>
  <c r="T16" i="4" s="1"/>
  <c r="U16" i="4" s="1"/>
  <c r="S15" i="4"/>
  <c r="T15" i="4" s="1"/>
  <c r="U15" i="4" s="1"/>
  <c r="S14" i="4"/>
  <c r="T14" i="4" s="1"/>
  <c r="U14" i="4" s="1"/>
  <c r="S13" i="4"/>
  <c r="T13" i="4" s="1"/>
  <c r="U13" i="4" s="1"/>
  <c r="S12" i="4"/>
  <c r="T12" i="4" s="1"/>
  <c r="U12" i="4" s="1"/>
  <c r="S11" i="4"/>
  <c r="T11" i="4" s="1"/>
  <c r="U11" i="4" s="1"/>
  <c r="S10" i="4"/>
  <c r="T10" i="4" s="1"/>
  <c r="U10" i="4" s="1"/>
  <c r="S8" i="4"/>
  <c r="T8" i="4" s="1"/>
  <c r="U8" i="4" s="1"/>
  <c r="S7" i="4"/>
  <c r="T7" i="4" s="1"/>
  <c r="U7" i="4" s="1"/>
  <c r="S6" i="4"/>
  <c r="T6" i="4" s="1"/>
  <c r="U6" i="4" s="1"/>
  <c r="T21" i="6"/>
  <c r="T17" i="6"/>
  <c r="T13" i="6"/>
  <c r="S22" i="6"/>
  <c r="T22" i="6" s="1"/>
  <c r="S21" i="6"/>
  <c r="S20" i="6"/>
  <c r="T20" i="6" s="1"/>
  <c r="S19" i="6"/>
  <c r="T19" i="6" s="1"/>
  <c r="S18" i="6"/>
  <c r="T18" i="6" s="1"/>
  <c r="S17" i="6"/>
  <c r="S16" i="6"/>
  <c r="T16" i="6" s="1"/>
  <c r="S15" i="6"/>
  <c r="T15" i="6" s="1"/>
  <c r="S14" i="6"/>
  <c r="T14" i="6" s="1"/>
  <c r="S13" i="6"/>
  <c r="S12" i="6"/>
  <c r="T12" i="6" s="1"/>
  <c r="S11" i="6"/>
  <c r="T11" i="6" s="1"/>
  <c r="S10" i="6"/>
  <c r="T10" i="6" s="1"/>
  <c r="S8" i="6"/>
  <c r="T8" i="6" s="1"/>
  <c r="S7" i="6"/>
  <c r="T7" i="6" s="1"/>
  <c r="S6" i="6"/>
  <c r="T6" i="6" s="1"/>
  <c r="AI22" i="4"/>
  <c r="AI21" i="4"/>
  <c r="AI20" i="4"/>
  <c r="AI19" i="4"/>
  <c r="AI18" i="4"/>
  <c r="AI17" i="4"/>
  <c r="AI16" i="4"/>
  <c r="AI15" i="4"/>
  <c r="AI14" i="4"/>
  <c r="AI13" i="4"/>
  <c r="AI12" i="4"/>
  <c r="AI11" i="4"/>
  <c r="AI10" i="4"/>
  <c r="AI8" i="4"/>
  <c r="AI7" i="4"/>
  <c r="AI6" i="4"/>
  <c r="AF22" i="4"/>
  <c r="AF21" i="4"/>
  <c r="AF20" i="4"/>
  <c r="AF19" i="4"/>
  <c r="AF18" i="4"/>
  <c r="AF17" i="4"/>
  <c r="AF16" i="4"/>
  <c r="AF15" i="4"/>
  <c r="AF14" i="4"/>
  <c r="AF13" i="4"/>
  <c r="AF12" i="4"/>
  <c r="AF11" i="4"/>
  <c r="AF10" i="4"/>
  <c r="AF8" i="4"/>
  <c r="AF7" i="4"/>
  <c r="AF6" i="4"/>
  <c r="AC22" i="4"/>
  <c r="AC21" i="4"/>
  <c r="AC20" i="4"/>
  <c r="AC19" i="4"/>
  <c r="AC18" i="4"/>
  <c r="AC17" i="4"/>
  <c r="AC16" i="4"/>
  <c r="AC15" i="4"/>
  <c r="AC14" i="4"/>
  <c r="AC13" i="4"/>
  <c r="AC12" i="4"/>
  <c r="AC11" i="4"/>
  <c r="AC10" i="4"/>
  <c r="AC8" i="4"/>
  <c r="AC7" i="4"/>
  <c r="AC6" i="4"/>
  <c r="Z22" i="4"/>
  <c r="Z21" i="4"/>
  <c r="Z20" i="4"/>
  <c r="Z19" i="4"/>
  <c r="Z18" i="4"/>
  <c r="Z17" i="4"/>
  <c r="Z16" i="4"/>
  <c r="Z15" i="4"/>
  <c r="Z14" i="4"/>
  <c r="Z13" i="4"/>
  <c r="Z12" i="4"/>
  <c r="Z11" i="4"/>
  <c r="Z10" i="4"/>
  <c r="Z8" i="4"/>
  <c r="Z7" i="4"/>
  <c r="Z6" i="4"/>
  <c r="W22" i="4"/>
  <c r="X22" i="4" s="1"/>
  <c r="W21" i="4"/>
  <c r="X21" i="4" s="1"/>
  <c r="W20" i="4"/>
  <c r="X20" i="4" s="1"/>
  <c r="W19" i="4"/>
  <c r="X19" i="4" s="1"/>
  <c r="W18" i="4"/>
  <c r="X18" i="4" s="1"/>
  <c r="W17" i="4"/>
  <c r="X17" i="4" s="1"/>
  <c r="W16" i="4"/>
  <c r="X16" i="4" s="1"/>
  <c r="W15" i="4"/>
  <c r="X15" i="4" s="1"/>
  <c r="W14" i="4"/>
  <c r="X14" i="4" s="1"/>
  <c r="W13" i="4"/>
  <c r="X13" i="4" s="1"/>
  <c r="W12" i="4"/>
  <c r="X12" i="4" s="1"/>
  <c r="W11" i="4"/>
  <c r="X11" i="4" s="1"/>
  <c r="W10" i="4"/>
  <c r="X10" i="4" s="1"/>
  <c r="W8" i="4"/>
  <c r="X8" i="4" s="1"/>
  <c r="W7" i="4"/>
  <c r="X7" i="4" s="1"/>
  <c r="W6" i="4"/>
  <c r="X6" i="4" s="1"/>
  <c r="Q6" i="4"/>
  <c r="AH23" i="4"/>
  <c r="AH9" i="4"/>
  <c r="AH24" i="4" s="1"/>
  <c r="AE23" i="4"/>
  <c r="AE9" i="4"/>
  <c r="AB23" i="4"/>
  <c r="AB9" i="4"/>
  <c r="AB24" i="4" s="1"/>
  <c r="Y23" i="4"/>
  <c r="Y9" i="4"/>
  <c r="V23" i="4"/>
  <c r="V9" i="4"/>
  <c r="V24" i="4" s="1"/>
  <c r="AC22" i="6"/>
  <c r="AC21" i="6"/>
  <c r="AC20" i="6"/>
  <c r="AC19" i="6"/>
  <c r="AC18" i="6"/>
  <c r="AC17" i="6"/>
  <c r="AC16" i="6"/>
  <c r="AC15" i="6"/>
  <c r="AC14" i="6"/>
  <c r="AC13" i="6"/>
  <c r="AC12" i="6"/>
  <c r="AC11" i="6"/>
  <c r="AC10" i="6"/>
  <c r="AC8" i="6"/>
  <c r="AC7" i="6"/>
  <c r="AC6" i="6"/>
  <c r="Z6" i="6"/>
  <c r="Z22" i="6"/>
  <c r="Z21" i="6"/>
  <c r="Z20" i="6"/>
  <c r="Z19" i="6"/>
  <c r="Z18" i="6"/>
  <c r="Z17" i="6"/>
  <c r="Z16" i="6"/>
  <c r="Z15" i="6"/>
  <c r="Z14" i="6"/>
  <c r="Z13" i="6"/>
  <c r="Z12" i="6"/>
  <c r="Z11" i="6"/>
  <c r="Z10" i="6"/>
  <c r="Z8" i="6"/>
  <c r="Z7" i="6"/>
  <c r="W22" i="6"/>
  <c r="W21" i="6"/>
  <c r="W20" i="6"/>
  <c r="W19" i="6"/>
  <c r="W18" i="6"/>
  <c r="W17" i="6"/>
  <c r="W16" i="6"/>
  <c r="W15" i="6"/>
  <c r="W14" i="6"/>
  <c r="W13" i="6"/>
  <c r="W12" i="6"/>
  <c r="W11" i="6"/>
  <c r="W10" i="6"/>
  <c r="W8" i="6"/>
  <c r="W7" i="6"/>
  <c r="W6" i="6"/>
  <c r="Q7" i="6"/>
  <c r="Q6" i="6"/>
  <c r="AB23" i="6"/>
  <c r="AB9" i="6"/>
  <c r="AB24" i="6" s="1"/>
  <c r="Y23" i="6"/>
  <c r="Y9" i="6"/>
  <c r="Y24" i="6" s="1"/>
  <c r="V23" i="6"/>
  <c r="V9" i="6"/>
  <c r="V24" i="6" s="1"/>
  <c r="AB24" i="9" l="1"/>
  <c r="S23" i="4"/>
  <c r="S9" i="4"/>
  <c r="S9" i="6"/>
  <c r="S24" i="6"/>
  <c r="S23" i="6"/>
  <c r="AE24" i="4"/>
  <c r="Y24" i="4"/>
  <c r="V23" i="9"/>
  <c r="V9" i="9"/>
  <c r="AB23" i="7"/>
  <c r="Y23" i="7"/>
  <c r="Y9" i="7"/>
  <c r="AB23" i="11"/>
  <c r="A24" i="11"/>
  <c r="Y23" i="11"/>
  <c r="P23" i="11"/>
  <c r="M23" i="11"/>
  <c r="J23" i="11"/>
  <c r="G23" i="11"/>
  <c r="E23" i="11"/>
  <c r="T23" i="11" s="1"/>
  <c r="U23" i="11" s="1"/>
  <c r="C23" i="11"/>
  <c r="A23" i="11"/>
  <c r="Z6" i="7"/>
  <c r="T6" i="7"/>
  <c r="AB9" i="11"/>
  <c r="AB24" i="11" s="1"/>
  <c r="Y9" i="11"/>
  <c r="Y24" i="11" s="1"/>
  <c r="P9" i="11"/>
  <c r="P24" i="11" s="1"/>
  <c r="M9" i="11"/>
  <c r="M24" i="11" s="1"/>
  <c r="J9" i="11"/>
  <c r="J24" i="11" s="1"/>
  <c r="G9" i="11"/>
  <c r="E9" i="11"/>
  <c r="E24" i="11" s="1"/>
  <c r="T24" i="11" s="1"/>
  <c r="U24" i="11" s="1"/>
  <c r="C9" i="11"/>
  <c r="C24" i="11" s="1"/>
  <c r="B9" i="11"/>
  <c r="B24" i="11" s="1"/>
  <c r="AF22" i="11"/>
  <c r="AG22" i="11" s="1"/>
  <c r="AF21" i="11"/>
  <c r="AG21" i="11" s="1"/>
  <c r="AF20" i="11"/>
  <c r="AG20" i="11" s="1"/>
  <c r="AF19" i="11"/>
  <c r="AG19" i="11" s="1"/>
  <c r="AF18" i="11"/>
  <c r="AG18" i="11" s="1"/>
  <c r="AF17" i="11"/>
  <c r="AG17" i="11" s="1"/>
  <c r="AF16" i="11"/>
  <c r="AG16" i="11" s="1"/>
  <c r="AF15" i="11"/>
  <c r="AG15" i="11" s="1"/>
  <c r="AF14" i="11"/>
  <c r="AG14" i="11" s="1"/>
  <c r="AF13" i="11"/>
  <c r="AG13" i="11" s="1"/>
  <c r="AF12" i="11"/>
  <c r="AG12" i="11" s="1"/>
  <c r="AF11" i="11"/>
  <c r="AG11" i="11" s="1"/>
  <c r="AF10" i="11"/>
  <c r="AG10" i="11" s="1"/>
  <c r="AF8" i="11"/>
  <c r="AG8" i="11" s="1"/>
  <c r="AC22" i="11"/>
  <c r="AD22" i="11" s="1"/>
  <c r="AC21" i="11"/>
  <c r="AD21" i="11" s="1"/>
  <c r="AC20" i="11"/>
  <c r="AC19" i="11"/>
  <c r="AC18" i="11"/>
  <c r="AC17" i="11"/>
  <c r="AC16" i="11"/>
  <c r="AC15" i="11"/>
  <c r="AC14" i="11"/>
  <c r="AC13" i="11"/>
  <c r="AC12" i="11"/>
  <c r="AC11" i="11"/>
  <c r="AC10" i="11"/>
  <c r="AC8" i="11"/>
  <c r="AF7" i="11"/>
  <c r="AG7" i="11" s="1"/>
  <c r="AC7" i="11"/>
  <c r="AF6" i="11"/>
  <c r="AC6" i="11"/>
  <c r="Z6" i="11"/>
  <c r="K23" i="11" l="1"/>
  <c r="AC24" i="11"/>
  <c r="AD24" i="11" s="1"/>
  <c r="G29" i="11"/>
  <c r="G9" i="5"/>
  <c r="AC23" i="11"/>
  <c r="AD23" i="11" s="1"/>
  <c r="AD16" i="11"/>
  <c r="G210" i="11" s="1"/>
  <c r="G209" i="11"/>
  <c r="AD8" i="11"/>
  <c r="G66" i="11" s="1"/>
  <c r="G65" i="11"/>
  <c r="AD17" i="11"/>
  <c r="G228" i="11" s="1"/>
  <c r="G227" i="11"/>
  <c r="AD10" i="11"/>
  <c r="G102" i="11" s="1"/>
  <c r="G101" i="11"/>
  <c r="AD14" i="11"/>
  <c r="G174" i="11" s="1"/>
  <c r="G173" i="11"/>
  <c r="AD18" i="11"/>
  <c r="G246" i="11" s="1"/>
  <c r="G245" i="11"/>
  <c r="AD12" i="11"/>
  <c r="G138" i="11" s="1"/>
  <c r="G137" i="11"/>
  <c r="AD20" i="11"/>
  <c r="G282" i="11" s="1"/>
  <c r="G281" i="11"/>
  <c r="AD13" i="11"/>
  <c r="G156" i="11" s="1"/>
  <c r="G155" i="11"/>
  <c r="AD7" i="11"/>
  <c r="G48" i="11" s="1"/>
  <c r="G47" i="11"/>
  <c r="AD11" i="11"/>
  <c r="G120" i="11" s="1"/>
  <c r="G119" i="11"/>
  <c r="AD15" i="11"/>
  <c r="G192" i="11" s="1"/>
  <c r="G191" i="11"/>
  <c r="AD19" i="11"/>
  <c r="G264" i="11" s="1"/>
  <c r="G263" i="11"/>
  <c r="AG6" i="11"/>
  <c r="AD6" i="11"/>
  <c r="G30" i="11" s="1"/>
  <c r="AA6" i="11"/>
  <c r="G24" i="11"/>
  <c r="H24" i="11" s="1"/>
  <c r="H23" i="11"/>
  <c r="Z23" i="11"/>
  <c r="AA23" i="11" s="1"/>
  <c r="AF23" i="11"/>
  <c r="AG23" i="11" s="1"/>
  <c r="F24" i="11"/>
  <c r="W24" i="11"/>
  <c r="X24" i="11" s="1"/>
  <c r="Z24" i="11"/>
  <c r="AA24" i="11" s="1"/>
  <c r="AF24" i="11"/>
  <c r="AG24" i="11" s="1"/>
  <c r="K24" i="11"/>
  <c r="D24" i="11"/>
  <c r="W9" i="11"/>
  <c r="T9" i="11"/>
  <c r="F23" i="11"/>
  <c r="W23" i="11"/>
  <c r="X23" i="11" s="1"/>
  <c r="AA6" i="7"/>
  <c r="V23" i="7"/>
  <c r="Y24" i="7"/>
  <c r="S23" i="9"/>
  <c r="V24" i="9"/>
  <c r="S9" i="9"/>
  <c r="S24" i="4"/>
  <c r="Q23" i="11"/>
  <c r="Q24" i="11"/>
  <c r="N23" i="11"/>
  <c r="N24" i="11"/>
  <c r="AF9" i="11"/>
  <c r="AG9" i="11" s="1"/>
  <c r="AC9" i="11"/>
  <c r="A351" i="11"/>
  <c r="A333" i="11"/>
  <c r="A315" i="11"/>
  <c r="A297" i="11"/>
  <c r="A279" i="11"/>
  <c r="A261" i="11"/>
  <c r="A243" i="11"/>
  <c r="A225" i="11"/>
  <c r="A207" i="11"/>
  <c r="A189" i="11"/>
  <c r="A171" i="11"/>
  <c r="A153" i="11"/>
  <c r="A135" i="11"/>
  <c r="A117" i="11"/>
  <c r="A99" i="11"/>
  <c r="A81" i="11"/>
  <c r="A63" i="11"/>
  <c r="A45" i="11"/>
  <c r="A27" i="11"/>
  <c r="Z22" i="11"/>
  <c r="Q22" i="11"/>
  <c r="N22" i="11"/>
  <c r="K22" i="11"/>
  <c r="C317" i="11" s="1"/>
  <c r="H22" i="11"/>
  <c r="F22" i="11"/>
  <c r="A22" i="11"/>
  <c r="A318" i="11" s="1"/>
  <c r="Z21" i="11"/>
  <c r="AA21" i="11" s="1"/>
  <c r="Q21" i="11"/>
  <c r="N21" i="11"/>
  <c r="E299" i="11" s="1"/>
  <c r="K21" i="11"/>
  <c r="C299" i="11" s="1"/>
  <c r="H21" i="11"/>
  <c r="D299" i="11" s="1"/>
  <c r="F21" i="11"/>
  <c r="A21" i="11"/>
  <c r="A299" i="11" s="1"/>
  <c r="Z20" i="11"/>
  <c r="Q20" i="11"/>
  <c r="F281" i="11" s="1"/>
  <c r="N20" i="11"/>
  <c r="E281" i="11" s="1"/>
  <c r="K20" i="11"/>
  <c r="H20" i="11"/>
  <c r="D281" i="11" s="1"/>
  <c r="F20" i="11"/>
  <c r="D20" i="11"/>
  <c r="A20" i="11"/>
  <c r="Z19" i="11"/>
  <c r="Q19" i="11"/>
  <c r="F263" i="11" s="1"/>
  <c r="N19" i="11"/>
  <c r="K19" i="11"/>
  <c r="C263" i="11" s="1"/>
  <c r="H19" i="11"/>
  <c r="F19" i="11"/>
  <c r="D19" i="11"/>
  <c r="A19" i="11"/>
  <c r="A263" i="11" s="1"/>
  <c r="Z18" i="11"/>
  <c r="Q18" i="11"/>
  <c r="F245" i="11" s="1"/>
  <c r="N18" i="11"/>
  <c r="E245" i="11" s="1"/>
  <c r="K18" i="11"/>
  <c r="H18" i="11"/>
  <c r="D245" i="11" s="1"/>
  <c r="F18" i="11"/>
  <c r="D18" i="11"/>
  <c r="A18" i="11"/>
  <c r="A246" i="11" s="1"/>
  <c r="Z17" i="11"/>
  <c r="AA17" i="11" s="1"/>
  <c r="Q17" i="11"/>
  <c r="F227" i="11" s="1"/>
  <c r="N17" i="11"/>
  <c r="K17" i="11"/>
  <c r="C227" i="11" s="1"/>
  <c r="H17" i="11"/>
  <c r="F17" i="11"/>
  <c r="D17" i="11"/>
  <c r="A17" i="11"/>
  <c r="A227" i="11" s="1"/>
  <c r="Z16" i="11"/>
  <c r="AA16" i="11" s="1"/>
  <c r="Q16" i="11"/>
  <c r="F209" i="11" s="1"/>
  <c r="N16" i="11"/>
  <c r="E209" i="11" s="1"/>
  <c r="K16" i="11"/>
  <c r="C209" i="11" s="1"/>
  <c r="H16" i="11"/>
  <c r="D209" i="11" s="1"/>
  <c r="F16" i="11"/>
  <c r="D16" i="11"/>
  <c r="A16" i="11"/>
  <c r="Z15" i="11"/>
  <c r="Q15" i="11"/>
  <c r="F191" i="11" s="1"/>
  <c r="N15" i="11"/>
  <c r="E191" i="11" s="1"/>
  <c r="K15" i="11"/>
  <c r="C191" i="11" s="1"/>
  <c r="H15" i="11"/>
  <c r="D191" i="11" s="1"/>
  <c r="F15" i="11"/>
  <c r="D15" i="11"/>
  <c r="A15" i="11"/>
  <c r="Z14" i="11"/>
  <c r="Q14" i="11"/>
  <c r="F173" i="11" s="1"/>
  <c r="N14" i="11"/>
  <c r="E173" i="11" s="1"/>
  <c r="K14" i="11"/>
  <c r="C173" i="11" s="1"/>
  <c r="H14" i="11"/>
  <c r="D173" i="11" s="1"/>
  <c r="F14" i="11"/>
  <c r="D14" i="11"/>
  <c r="A14" i="11"/>
  <c r="A174" i="11" s="1"/>
  <c r="Z13" i="11"/>
  <c r="AA13" i="11" s="1"/>
  <c r="Q13" i="11"/>
  <c r="F155" i="11" s="1"/>
  <c r="N13" i="11"/>
  <c r="E155" i="11" s="1"/>
  <c r="K13" i="11"/>
  <c r="C155" i="11" s="1"/>
  <c r="H13" i="11"/>
  <c r="D155" i="11" s="1"/>
  <c r="F13" i="11"/>
  <c r="D13" i="11"/>
  <c r="A13" i="11"/>
  <c r="A155" i="11" s="1"/>
  <c r="Z12" i="11"/>
  <c r="AA12" i="11" s="1"/>
  <c r="Q12" i="11"/>
  <c r="F137" i="11" s="1"/>
  <c r="N12" i="11"/>
  <c r="E137" i="11" s="1"/>
  <c r="K12" i="11"/>
  <c r="C137" i="11" s="1"/>
  <c r="H12" i="11"/>
  <c r="D137" i="11" s="1"/>
  <c r="F12" i="11"/>
  <c r="D12" i="11"/>
  <c r="A12" i="11"/>
  <c r="Z11" i="11"/>
  <c r="Q11" i="11"/>
  <c r="F119" i="11" s="1"/>
  <c r="N11" i="11"/>
  <c r="E119" i="11" s="1"/>
  <c r="K11" i="11"/>
  <c r="C119" i="11" s="1"/>
  <c r="H11" i="11"/>
  <c r="D119" i="11" s="1"/>
  <c r="F11" i="11"/>
  <c r="D11" i="11"/>
  <c r="A11" i="11"/>
  <c r="Z10" i="11"/>
  <c r="Q10" i="11"/>
  <c r="F101" i="11" s="1"/>
  <c r="N10" i="11"/>
  <c r="E101" i="11" s="1"/>
  <c r="K10" i="11"/>
  <c r="C101" i="11" s="1"/>
  <c r="H10" i="11"/>
  <c r="D101" i="11" s="1"/>
  <c r="F10" i="11"/>
  <c r="D10" i="11"/>
  <c r="A10" i="11"/>
  <c r="A102" i="11" s="1"/>
  <c r="A9" i="11"/>
  <c r="A83" i="11" s="1"/>
  <c r="Z8" i="11"/>
  <c r="AA8" i="11" s="1"/>
  <c r="Q8" i="11"/>
  <c r="F65" i="11" s="1"/>
  <c r="N8" i="11"/>
  <c r="E65" i="11" s="1"/>
  <c r="K8" i="11"/>
  <c r="C65" i="11" s="1"/>
  <c r="H8" i="11"/>
  <c r="D65" i="11" s="1"/>
  <c r="F8" i="11"/>
  <c r="D8" i="11"/>
  <c r="A8" i="11"/>
  <c r="Z7" i="11"/>
  <c r="Q7" i="11"/>
  <c r="F47" i="11" s="1"/>
  <c r="N7" i="11"/>
  <c r="E47" i="11" s="1"/>
  <c r="K7" i="11"/>
  <c r="H7" i="11"/>
  <c r="D47" i="11" s="1"/>
  <c r="F7" i="11"/>
  <c r="D7" i="11"/>
  <c r="A7" i="11"/>
  <c r="Q6" i="11"/>
  <c r="F29" i="11" s="1"/>
  <c r="N6" i="11"/>
  <c r="K6" i="11"/>
  <c r="H6" i="11"/>
  <c r="F6" i="11"/>
  <c r="D6" i="11"/>
  <c r="A6" i="11"/>
  <c r="A30" i="11" s="1"/>
  <c r="A351" i="7"/>
  <c r="A333" i="7"/>
  <c r="A315" i="7"/>
  <c r="A297" i="7"/>
  <c r="A279" i="7"/>
  <c r="A261" i="7"/>
  <c r="A243" i="7"/>
  <c r="A225" i="7"/>
  <c r="A207" i="7"/>
  <c r="A189" i="7"/>
  <c r="A171" i="7"/>
  <c r="A153" i="7"/>
  <c r="A135" i="7"/>
  <c r="A117" i="7"/>
  <c r="A99" i="7"/>
  <c r="X9" i="11" l="1"/>
  <c r="I84" i="11" s="1"/>
  <c r="I83" i="11"/>
  <c r="AD9" i="11"/>
  <c r="G84" i="11" s="1"/>
  <c r="G83" i="11"/>
  <c r="U9" i="11"/>
  <c r="H84" i="11" s="1"/>
  <c r="H83" i="11"/>
  <c r="AA7" i="11"/>
  <c r="AA19" i="11"/>
  <c r="AA20" i="11"/>
  <c r="AA11" i="11"/>
  <c r="AA15" i="11"/>
  <c r="AA22" i="11"/>
  <c r="AA10" i="11"/>
  <c r="AA14" i="11"/>
  <c r="AA18" i="11"/>
  <c r="E29" i="11"/>
  <c r="G6" i="5"/>
  <c r="G7" i="5"/>
  <c r="D29" i="11"/>
  <c r="G5" i="5"/>
  <c r="C29" i="11"/>
  <c r="G4" i="5"/>
  <c r="S24" i="9"/>
  <c r="E335" i="11"/>
  <c r="A317" i="11"/>
  <c r="A300" i="11"/>
  <c r="R6" i="11"/>
  <c r="F30" i="11" s="1"/>
  <c r="F317" i="11"/>
  <c r="E353" i="11"/>
  <c r="D335" i="11"/>
  <c r="D353" i="11"/>
  <c r="A119" i="11"/>
  <c r="A120" i="11"/>
  <c r="A191" i="11"/>
  <c r="A192" i="11"/>
  <c r="A281" i="11"/>
  <c r="A282" i="11"/>
  <c r="F335" i="11"/>
  <c r="C47" i="11"/>
  <c r="A156" i="11"/>
  <c r="C335" i="11"/>
  <c r="F9" i="11"/>
  <c r="N9" i="11"/>
  <c r="A65" i="11"/>
  <c r="A66" i="11"/>
  <c r="K9" i="11"/>
  <c r="C245" i="11"/>
  <c r="C281" i="11"/>
  <c r="E317" i="11"/>
  <c r="A353" i="11"/>
  <c r="A354" i="11"/>
  <c r="A101" i="11"/>
  <c r="E227" i="11"/>
  <c r="A245" i="11"/>
  <c r="A47" i="11"/>
  <c r="A48" i="11"/>
  <c r="D9" i="11"/>
  <c r="H9" i="11"/>
  <c r="Z9" i="11"/>
  <c r="AA9" i="11" s="1"/>
  <c r="A137" i="11"/>
  <c r="A138" i="11"/>
  <c r="A209" i="11"/>
  <c r="A210" i="11"/>
  <c r="E263" i="11"/>
  <c r="D317" i="11"/>
  <c r="A335" i="11"/>
  <c r="A336" i="11"/>
  <c r="A84" i="11"/>
  <c r="A228" i="11"/>
  <c r="Q9" i="11"/>
  <c r="F83" i="11" s="1"/>
  <c r="D227" i="11"/>
  <c r="D263" i="11"/>
  <c r="A29" i="11"/>
  <c r="A173" i="11"/>
  <c r="A264" i="11"/>
  <c r="A81" i="7"/>
  <c r="A63" i="7"/>
  <c r="A45" i="7"/>
  <c r="A27" i="7"/>
  <c r="E83" i="11" l="1"/>
  <c r="C353" i="11"/>
  <c r="D83" i="11"/>
  <c r="C83" i="11"/>
  <c r="F353" i="11"/>
  <c r="A24" i="7"/>
  <c r="A23" i="7"/>
  <c r="A22" i="7"/>
  <c r="A21" i="7"/>
  <c r="A20" i="7"/>
  <c r="A19" i="7"/>
  <c r="A18" i="7"/>
  <c r="A17" i="7"/>
  <c r="A16" i="7"/>
  <c r="A15" i="7"/>
  <c r="A14" i="7"/>
  <c r="A13" i="7"/>
  <c r="A12" i="7"/>
  <c r="A11" i="7"/>
  <c r="A10" i="7"/>
  <c r="A9" i="7"/>
  <c r="A8" i="7"/>
  <c r="A7" i="7"/>
  <c r="A6" i="7"/>
  <c r="A24" i="8"/>
  <c r="A23" i="8"/>
  <c r="A22" i="8"/>
  <c r="A21" i="8"/>
  <c r="A20" i="8"/>
  <c r="A19" i="8"/>
  <c r="A18" i="8"/>
  <c r="A17" i="8"/>
  <c r="A16" i="8"/>
  <c r="A15" i="8"/>
  <c r="A14" i="8"/>
  <c r="A13" i="8"/>
  <c r="A12" i="8"/>
  <c r="A11" i="8"/>
  <c r="A10" i="8"/>
  <c r="A9" i="8"/>
  <c r="A8" i="8"/>
  <c r="A7" i="8"/>
  <c r="A6" i="8"/>
  <c r="A24" i="9"/>
  <c r="A23" i="9"/>
  <c r="A22" i="9"/>
  <c r="A21" i="9"/>
  <c r="A20" i="9"/>
  <c r="A19" i="9"/>
  <c r="A18" i="9"/>
  <c r="A17" i="9"/>
  <c r="A16" i="9"/>
  <c r="A15" i="9"/>
  <c r="A14" i="9"/>
  <c r="A13" i="9"/>
  <c r="A12" i="9"/>
  <c r="A11" i="9"/>
  <c r="A10" i="9"/>
  <c r="A9" i="9"/>
  <c r="A8" i="9"/>
  <c r="A7" i="9"/>
  <c r="A6" i="9"/>
  <c r="A24" i="4"/>
  <c r="A23" i="4"/>
  <c r="A22" i="4"/>
  <c r="A21" i="4"/>
  <c r="A20" i="4"/>
  <c r="A19" i="4"/>
  <c r="A18" i="4"/>
  <c r="A17" i="4"/>
  <c r="A16" i="4"/>
  <c r="A15" i="4"/>
  <c r="A14" i="4"/>
  <c r="A13" i="4"/>
  <c r="A12" i="4"/>
  <c r="A11" i="4"/>
  <c r="A10" i="4"/>
  <c r="A9" i="4"/>
  <c r="A8" i="4"/>
  <c r="A7" i="4"/>
  <c r="A6" i="4"/>
  <c r="A138" i="5" l="1"/>
  <c r="A156" i="7"/>
  <c r="A155" i="7"/>
  <c r="A290" i="5"/>
  <c r="A300" i="7"/>
  <c r="A299" i="7"/>
  <c r="A81" i="5"/>
  <c r="A102" i="7"/>
  <c r="A101" i="7"/>
  <c r="A233" i="5"/>
  <c r="A245" i="7"/>
  <c r="A246" i="7"/>
  <c r="A21" i="5"/>
  <c r="A48" i="7"/>
  <c r="A47" i="7"/>
  <c r="A100" i="5"/>
  <c r="A120" i="7"/>
  <c r="A119" i="7"/>
  <c r="A176" i="5"/>
  <c r="A192" i="7"/>
  <c r="A191" i="7"/>
  <c r="A252" i="5"/>
  <c r="A264" i="7"/>
  <c r="A263" i="7"/>
  <c r="A328" i="5"/>
  <c r="A335" i="7"/>
  <c r="A336" i="7"/>
  <c r="A62" i="5"/>
  <c r="A84" i="7"/>
  <c r="A83" i="7"/>
  <c r="A214" i="5"/>
  <c r="A228" i="7"/>
  <c r="A227" i="7"/>
  <c r="A1" i="5"/>
  <c r="A29" i="7"/>
  <c r="A30" i="7"/>
  <c r="A157" i="5"/>
  <c r="A174" i="7"/>
  <c r="A173" i="7"/>
  <c r="A309" i="5"/>
  <c r="A318" i="7"/>
  <c r="A317" i="7"/>
  <c r="A42" i="5"/>
  <c r="A65" i="7"/>
  <c r="A66" i="7"/>
  <c r="A119" i="5"/>
  <c r="A137" i="7"/>
  <c r="A138" i="7"/>
  <c r="A195" i="5"/>
  <c r="A209" i="7"/>
  <c r="A210" i="7"/>
  <c r="A271" i="5"/>
  <c r="A281" i="7"/>
  <c r="A282" i="7"/>
  <c r="A347" i="5"/>
  <c r="A354" i="7"/>
  <c r="A353" i="7"/>
  <c r="P23" i="8"/>
  <c r="M23" i="8"/>
  <c r="J23" i="8"/>
  <c r="G23" i="8"/>
  <c r="E23" i="8"/>
  <c r="C23" i="8"/>
  <c r="B23" i="8"/>
  <c r="Q22" i="8"/>
  <c r="R22" i="11" s="1"/>
  <c r="F318" i="11" s="1"/>
  <c r="N22" i="8"/>
  <c r="O22" i="11" s="1"/>
  <c r="E318" i="11" s="1"/>
  <c r="K22" i="8"/>
  <c r="L22" i="11" s="1"/>
  <c r="C318" i="11" s="1"/>
  <c r="H22" i="8"/>
  <c r="I22" i="11" s="1"/>
  <c r="D318" i="11" s="1"/>
  <c r="F22" i="8"/>
  <c r="Q21" i="8"/>
  <c r="R21" i="11" s="1"/>
  <c r="N21" i="8"/>
  <c r="O21" i="11" s="1"/>
  <c r="E300" i="11" s="1"/>
  <c r="K21" i="8"/>
  <c r="L21" i="11" s="1"/>
  <c r="C300" i="11" s="1"/>
  <c r="H21" i="8"/>
  <c r="I21" i="11" s="1"/>
  <c r="D300" i="11" s="1"/>
  <c r="F21" i="8"/>
  <c r="Q20" i="8"/>
  <c r="R20" i="11" s="1"/>
  <c r="F282" i="11" s="1"/>
  <c r="N20" i="8"/>
  <c r="O20" i="11" s="1"/>
  <c r="E282" i="11" s="1"/>
  <c r="K20" i="8"/>
  <c r="L20" i="11" s="1"/>
  <c r="C282" i="11" s="1"/>
  <c r="H20" i="8"/>
  <c r="I20" i="11" s="1"/>
  <c r="D282" i="11" s="1"/>
  <c r="F20" i="8"/>
  <c r="D20" i="8"/>
  <c r="Q19" i="8"/>
  <c r="R19" i="11" s="1"/>
  <c r="F264" i="11" s="1"/>
  <c r="N19" i="8"/>
  <c r="O19" i="11" s="1"/>
  <c r="E264" i="11" s="1"/>
  <c r="K19" i="8"/>
  <c r="L19" i="11" s="1"/>
  <c r="C264" i="11" s="1"/>
  <c r="H19" i="8"/>
  <c r="I19" i="11" s="1"/>
  <c r="D264" i="11" s="1"/>
  <c r="F19" i="8"/>
  <c r="D19" i="8"/>
  <c r="Q18" i="8"/>
  <c r="R18" i="11" s="1"/>
  <c r="F246" i="11" s="1"/>
  <c r="N18" i="8"/>
  <c r="O18" i="11" s="1"/>
  <c r="E246" i="11" s="1"/>
  <c r="K18" i="8"/>
  <c r="L18" i="11" s="1"/>
  <c r="C246" i="11" s="1"/>
  <c r="H18" i="8"/>
  <c r="I18" i="11" s="1"/>
  <c r="D246" i="11" s="1"/>
  <c r="F18" i="8"/>
  <c r="D18" i="8"/>
  <c r="Q17" i="8"/>
  <c r="R17" i="11" s="1"/>
  <c r="F228" i="11" s="1"/>
  <c r="N17" i="8"/>
  <c r="O17" i="11" s="1"/>
  <c r="E228" i="11" s="1"/>
  <c r="K17" i="8"/>
  <c r="L17" i="11" s="1"/>
  <c r="C228" i="11" s="1"/>
  <c r="H17" i="8"/>
  <c r="I17" i="11" s="1"/>
  <c r="D228" i="11" s="1"/>
  <c r="F17" i="8"/>
  <c r="D17" i="8"/>
  <c r="Q16" i="8"/>
  <c r="R16" i="11" s="1"/>
  <c r="F210" i="11" s="1"/>
  <c r="N16" i="8"/>
  <c r="O16" i="11" s="1"/>
  <c r="E210" i="11" s="1"/>
  <c r="K16" i="8"/>
  <c r="L16" i="11" s="1"/>
  <c r="C210" i="11" s="1"/>
  <c r="H16" i="8"/>
  <c r="I16" i="11" s="1"/>
  <c r="D210" i="11" s="1"/>
  <c r="F16" i="8"/>
  <c r="D16" i="8"/>
  <c r="Q15" i="8"/>
  <c r="R15" i="11" s="1"/>
  <c r="F192" i="11" s="1"/>
  <c r="N15" i="8"/>
  <c r="O15" i="11" s="1"/>
  <c r="E192" i="11" s="1"/>
  <c r="K15" i="8"/>
  <c r="L15" i="11" s="1"/>
  <c r="C192" i="11" s="1"/>
  <c r="H15" i="8"/>
  <c r="I15" i="11" s="1"/>
  <c r="D192" i="11" s="1"/>
  <c r="F15" i="8"/>
  <c r="D15" i="8"/>
  <c r="Q14" i="8"/>
  <c r="R14" i="11" s="1"/>
  <c r="F174" i="11" s="1"/>
  <c r="N14" i="8"/>
  <c r="O14" i="11" s="1"/>
  <c r="E174" i="11" s="1"/>
  <c r="K14" i="8"/>
  <c r="L14" i="11" s="1"/>
  <c r="C174" i="11" s="1"/>
  <c r="H14" i="8"/>
  <c r="I14" i="11" s="1"/>
  <c r="D174" i="11" s="1"/>
  <c r="F14" i="8"/>
  <c r="D14" i="8"/>
  <c r="Q13" i="8"/>
  <c r="R13" i="11" s="1"/>
  <c r="F156" i="11" s="1"/>
  <c r="N13" i="8"/>
  <c r="O13" i="11" s="1"/>
  <c r="E156" i="11" s="1"/>
  <c r="K13" i="8"/>
  <c r="L13" i="11" s="1"/>
  <c r="C156" i="11" s="1"/>
  <c r="H13" i="8"/>
  <c r="I13" i="11" s="1"/>
  <c r="D156" i="11" s="1"/>
  <c r="F13" i="8"/>
  <c r="D13" i="8"/>
  <c r="Q12" i="8"/>
  <c r="R12" i="11" s="1"/>
  <c r="F138" i="11" s="1"/>
  <c r="N12" i="8"/>
  <c r="O12" i="11" s="1"/>
  <c r="E138" i="11" s="1"/>
  <c r="K12" i="8"/>
  <c r="L12" i="11" s="1"/>
  <c r="C138" i="11" s="1"/>
  <c r="H12" i="8"/>
  <c r="I12" i="11" s="1"/>
  <c r="D138" i="11" s="1"/>
  <c r="F12" i="8"/>
  <c r="D12" i="8"/>
  <c r="Q11" i="8"/>
  <c r="R11" i="11" s="1"/>
  <c r="F120" i="11" s="1"/>
  <c r="N11" i="8"/>
  <c r="O11" i="11" s="1"/>
  <c r="E120" i="11" s="1"/>
  <c r="K11" i="8"/>
  <c r="L11" i="11" s="1"/>
  <c r="C120" i="11" s="1"/>
  <c r="H11" i="8"/>
  <c r="I11" i="11" s="1"/>
  <c r="D120" i="11" s="1"/>
  <c r="F11" i="8"/>
  <c r="D11" i="8"/>
  <c r="Q10" i="8"/>
  <c r="R10" i="11" s="1"/>
  <c r="F102" i="11" s="1"/>
  <c r="N10" i="8"/>
  <c r="O10" i="11" s="1"/>
  <c r="E102" i="11" s="1"/>
  <c r="K10" i="8"/>
  <c r="L10" i="11" s="1"/>
  <c r="C102" i="11" s="1"/>
  <c r="H10" i="8"/>
  <c r="I10" i="11" s="1"/>
  <c r="D102" i="11" s="1"/>
  <c r="F10" i="8"/>
  <c r="D10" i="8"/>
  <c r="P9" i="8"/>
  <c r="P24" i="8" s="1"/>
  <c r="M9" i="8"/>
  <c r="M24" i="8" s="1"/>
  <c r="J9" i="8"/>
  <c r="J24" i="8" s="1"/>
  <c r="G9" i="8"/>
  <c r="G24" i="8" s="1"/>
  <c r="E9" i="8"/>
  <c r="C9" i="8"/>
  <c r="C24" i="8" s="1"/>
  <c r="B9" i="8"/>
  <c r="B24" i="8" s="1"/>
  <c r="Q8" i="8"/>
  <c r="R8" i="11" s="1"/>
  <c r="F66" i="11" s="1"/>
  <c r="N8" i="8"/>
  <c r="O8" i="11" s="1"/>
  <c r="E66" i="11" s="1"/>
  <c r="K8" i="8"/>
  <c r="L8" i="11" s="1"/>
  <c r="C66" i="11" s="1"/>
  <c r="H8" i="8"/>
  <c r="I8" i="11" s="1"/>
  <c r="D66" i="11" s="1"/>
  <c r="F8" i="8"/>
  <c r="D8" i="8"/>
  <c r="Q7" i="8"/>
  <c r="R7" i="11" s="1"/>
  <c r="F48" i="11" s="1"/>
  <c r="N7" i="8"/>
  <c r="O7" i="11" s="1"/>
  <c r="E48" i="11" s="1"/>
  <c r="K7" i="8"/>
  <c r="L7" i="11" s="1"/>
  <c r="C48" i="11" s="1"/>
  <c r="H7" i="8"/>
  <c r="I7" i="11" s="1"/>
  <c r="D48" i="11" s="1"/>
  <c r="F7" i="8"/>
  <c r="D7" i="8"/>
  <c r="N6" i="8"/>
  <c r="O6" i="11" s="1"/>
  <c r="E30" i="11" s="1"/>
  <c r="K6" i="8"/>
  <c r="L6" i="11" s="1"/>
  <c r="C30" i="11" s="1"/>
  <c r="H6" i="8"/>
  <c r="I6" i="11" s="1"/>
  <c r="D30" i="11" s="1"/>
  <c r="F6" i="8"/>
  <c r="D6" i="8"/>
  <c r="S23" i="7"/>
  <c r="T22" i="7"/>
  <c r="T21" i="7"/>
  <c r="T20" i="7"/>
  <c r="T19" i="7"/>
  <c r="T18" i="7"/>
  <c r="T17" i="7"/>
  <c r="T16" i="7"/>
  <c r="T15" i="7"/>
  <c r="T14" i="7"/>
  <c r="T13" i="7"/>
  <c r="T12" i="7"/>
  <c r="T11" i="7"/>
  <c r="T10" i="7"/>
  <c r="S9" i="7"/>
  <c r="T8" i="7"/>
  <c r="T7" i="7"/>
  <c r="P23" i="7"/>
  <c r="M23" i="7"/>
  <c r="J23" i="7"/>
  <c r="G23" i="7"/>
  <c r="E23" i="7"/>
  <c r="C23" i="7"/>
  <c r="AD22" i="7"/>
  <c r="Q22" i="7"/>
  <c r="F317" i="7" s="1"/>
  <c r="N22" i="7"/>
  <c r="E317" i="7" s="1"/>
  <c r="K22" i="7"/>
  <c r="C317" i="7" s="1"/>
  <c r="H22" i="7"/>
  <c r="D317" i="7" s="1"/>
  <c r="F22" i="7"/>
  <c r="AC21" i="7"/>
  <c r="AD21" i="7" s="1"/>
  <c r="Q21" i="7"/>
  <c r="F299" i="7" s="1"/>
  <c r="N21" i="7"/>
  <c r="E299" i="7" s="1"/>
  <c r="K21" i="7"/>
  <c r="C299" i="7" s="1"/>
  <c r="H21" i="7"/>
  <c r="D299" i="7" s="1"/>
  <c r="F21" i="7"/>
  <c r="AC20" i="7"/>
  <c r="AD20" i="7" s="1"/>
  <c r="Q20" i="7"/>
  <c r="F281" i="7" s="1"/>
  <c r="N20" i="7"/>
  <c r="E281" i="7" s="1"/>
  <c r="K20" i="7"/>
  <c r="C281" i="7" s="1"/>
  <c r="H20" i="7"/>
  <c r="D281" i="7" s="1"/>
  <c r="F20" i="7"/>
  <c r="D20" i="7"/>
  <c r="AC19" i="7"/>
  <c r="AD19" i="7" s="1"/>
  <c r="Q19" i="7"/>
  <c r="F263" i="7" s="1"/>
  <c r="N19" i="7"/>
  <c r="E263" i="7" s="1"/>
  <c r="K19" i="7"/>
  <c r="C263" i="7" s="1"/>
  <c r="H19" i="7"/>
  <c r="D263" i="7" s="1"/>
  <c r="F19" i="7"/>
  <c r="D19" i="7"/>
  <c r="AC18" i="7"/>
  <c r="AD18" i="7" s="1"/>
  <c r="Q18" i="7"/>
  <c r="F245" i="7" s="1"/>
  <c r="N18" i="7"/>
  <c r="E245" i="7" s="1"/>
  <c r="K18" i="7"/>
  <c r="C245" i="7" s="1"/>
  <c r="H18" i="7"/>
  <c r="D245" i="7" s="1"/>
  <c r="F18" i="7"/>
  <c r="D18" i="7"/>
  <c r="AC17" i="7"/>
  <c r="AD17" i="7" s="1"/>
  <c r="Q17" i="7"/>
  <c r="F227" i="7" s="1"/>
  <c r="N17" i="7"/>
  <c r="E227" i="7" s="1"/>
  <c r="K17" i="7"/>
  <c r="C227" i="7" s="1"/>
  <c r="H17" i="7"/>
  <c r="D227" i="7" s="1"/>
  <c r="F17" i="7"/>
  <c r="D17" i="7"/>
  <c r="AC16" i="7"/>
  <c r="AD16" i="7" s="1"/>
  <c r="Q16" i="7"/>
  <c r="F209" i="7" s="1"/>
  <c r="N16" i="7"/>
  <c r="E209" i="7" s="1"/>
  <c r="K16" i="7"/>
  <c r="C209" i="7" s="1"/>
  <c r="H16" i="7"/>
  <c r="D209" i="7" s="1"/>
  <c r="F16" i="7"/>
  <c r="D16" i="7"/>
  <c r="AC15" i="7"/>
  <c r="AD15" i="7" s="1"/>
  <c r="Q15" i="7"/>
  <c r="F191" i="7" s="1"/>
  <c r="N15" i="7"/>
  <c r="E191" i="7" s="1"/>
  <c r="K15" i="7"/>
  <c r="C191" i="7" s="1"/>
  <c r="H15" i="7"/>
  <c r="D191" i="7" s="1"/>
  <c r="F15" i="7"/>
  <c r="D15" i="7"/>
  <c r="AC14" i="7"/>
  <c r="AD14" i="7" s="1"/>
  <c r="Q14" i="7"/>
  <c r="F173" i="7" s="1"/>
  <c r="N14" i="7"/>
  <c r="E173" i="7" s="1"/>
  <c r="K14" i="7"/>
  <c r="C173" i="7" s="1"/>
  <c r="H14" i="7"/>
  <c r="D173" i="7" s="1"/>
  <c r="F14" i="7"/>
  <c r="D14" i="7"/>
  <c r="AC13" i="7"/>
  <c r="AD13" i="7" s="1"/>
  <c r="Q13" i="7"/>
  <c r="F155" i="7" s="1"/>
  <c r="N13" i="7"/>
  <c r="E155" i="7" s="1"/>
  <c r="K13" i="7"/>
  <c r="C155" i="7" s="1"/>
  <c r="H13" i="7"/>
  <c r="D155" i="7" s="1"/>
  <c r="F13" i="7"/>
  <c r="D13" i="7"/>
  <c r="AC12" i="7"/>
  <c r="AD12" i="7" s="1"/>
  <c r="Q12" i="7"/>
  <c r="F137" i="7" s="1"/>
  <c r="N12" i="7"/>
  <c r="E137" i="7" s="1"/>
  <c r="K12" i="7"/>
  <c r="C137" i="7" s="1"/>
  <c r="H12" i="7"/>
  <c r="D137" i="7" s="1"/>
  <c r="F12" i="7"/>
  <c r="D12" i="7"/>
  <c r="AC11" i="7"/>
  <c r="AD11" i="7" s="1"/>
  <c r="Q11" i="7"/>
  <c r="F119" i="7" s="1"/>
  <c r="N11" i="7"/>
  <c r="E119" i="7" s="1"/>
  <c r="K11" i="7"/>
  <c r="C119" i="7" s="1"/>
  <c r="H11" i="7"/>
  <c r="D119" i="7" s="1"/>
  <c r="F11" i="7"/>
  <c r="D11" i="7"/>
  <c r="AC10" i="7"/>
  <c r="AD10" i="7" s="1"/>
  <c r="Q10" i="7"/>
  <c r="F101" i="7" s="1"/>
  <c r="N10" i="7"/>
  <c r="E101" i="7" s="1"/>
  <c r="K10" i="7"/>
  <c r="C101" i="7" s="1"/>
  <c r="H10" i="7"/>
  <c r="D101" i="7" s="1"/>
  <c r="F10" i="7"/>
  <c r="D10" i="7"/>
  <c r="AB9" i="7"/>
  <c r="P9" i="7"/>
  <c r="P24" i="7" s="1"/>
  <c r="M9" i="7"/>
  <c r="M24" i="7" s="1"/>
  <c r="J9" i="7"/>
  <c r="G9" i="7"/>
  <c r="G24" i="7" s="1"/>
  <c r="E9" i="7"/>
  <c r="C9" i="7"/>
  <c r="C24" i="7" s="1"/>
  <c r="B9" i="7"/>
  <c r="B24" i="7" s="1"/>
  <c r="AC8" i="7"/>
  <c r="AD8" i="7" s="1"/>
  <c r="Q8" i="7"/>
  <c r="F65" i="7" s="1"/>
  <c r="N8" i="7"/>
  <c r="E65" i="7" s="1"/>
  <c r="K8" i="7"/>
  <c r="C65" i="7" s="1"/>
  <c r="H8" i="7"/>
  <c r="D65" i="7" s="1"/>
  <c r="F8" i="7"/>
  <c r="D8" i="7"/>
  <c r="AC7" i="7"/>
  <c r="AD7" i="7" s="1"/>
  <c r="Q7" i="7"/>
  <c r="F47" i="7" s="1"/>
  <c r="N7" i="7"/>
  <c r="E47" i="7" s="1"/>
  <c r="K7" i="7"/>
  <c r="C47" i="7" s="1"/>
  <c r="H7" i="7"/>
  <c r="D47" i="7" s="1"/>
  <c r="F7" i="7"/>
  <c r="D7" i="7"/>
  <c r="AC6" i="7"/>
  <c r="Q6" i="7"/>
  <c r="F29" i="7" s="1"/>
  <c r="N6" i="7"/>
  <c r="E29" i="7" s="1"/>
  <c r="K6" i="7"/>
  <c r="C29" i="7" s="1"/>
  <c r="H6" i="7"/>
  <c r="D29" i="7" s="1"/>
  <c r="F6" i="7"/>
  <c r="D6" i="7"/>
  <c r="B23" i="6"/>
  <c r="E24" i="7" l="1"/>
  <c r="Z24" i="7" s="1"/>
  <c r="AA24" i="7" s="1"/>
  <c r="Z9" i="7"/>
  <c r="AA9" i="7" s="1"/>
  <c r="AC23" i="7"/>
  <c r="Z23" i="7"/>
  <c r="AA23" i="7" s="1"/>
  <c r="W23" i="7"/>
  <c r="X23" i="7" s="1"/>
  <c r="AD6" i="7"/>
  <c r="AB24" i="7"/>
  <c r="V9" i="7"/>
  <c r="W9" i="7" s="1"/>
  <c r="X9" i="7" s="1"/>
  <c r="AF23" i="8"/>
  <c r="AG23" i="8" s="1"/>
  <c r="AC23" i="8"/>
  <c r="Z23" i="8"/>
  <c r="AA23" i="8" s="1"/>
  <c r="W23" i="8"/>
  <c r="T23" i="8"/>
  <c r="U23" i="8" s="1"/>
  <c r="E24" i="8"/>
  <c r="AC9" i="8"/>
  <c r="Z9" i="8"/>
  <c r="AA9" i="8" s="1"/>
  <c r="AF9" i="8"/>
  <c r="AG9" i="8" s="1"/>
  <c r="W9" i="8"/>
  <c r="T9" i="8"/>
  <c r="U9" i="8" s="1"/>
  <c r="J24" i="7"/>
  <c r="K24" i="7" s="1"/>
  <c r="G120" i="7"/>
  <c r="G119" i="7"/>
  <c r="G264" i="7"/>
  <c r="G263" i="7"/>
  <c r="E4" i="5"/>
  <c r="E161" i="5"/>
  <c r="E179" i="5"/>
  <c r="E200" i="5"/>
  <c r="E220" i="5"/>
  <c r="E294" i="5"/>
  <c r="G65" i="7"/>
  <c r="G66" i="7"/>
  <c r="G209" i="7"/>
  <c r="G210" i="7"/>
  <c r="E46" i="5"/>
  <c r="E84" i="5"/>
  <c r="E105" i="5"/>
  <c r="E125" i="5"/>
  <c r="E218" i="5"/>
  <c r="E236" i="5"/>
  <c r="E257" i="5"/>
  <c r="E293" i="5"/>
  <c r="E315" i="5"/>
  <c r="G156" i="7"/>
  <c r="G155" i="7"/>
  <c r="G227" i="7"/>
  <c r="G228" i="7"/>
  <c r="G299" i="7"/>
  <c r="G300" i="7"/>
  <c r="E7" i="5"/>
  <c r="E25" i="5"/>
  <c r="E45" i="5"/>
  <c r="E86" i="5"/>
  <c r="E106" i="5"/>
  <c r="E123" i="5"/>
  <c r="E141" i="5"/>
  <c r="E162" i="5"/>
  <c r="E182" i="5"/>
  <c r="E199" i="5"/>
  <c r="E217" i="5"/>
  <c r="E238" i="5"/>
  <c r="E258" i="5"/>
  <c r="E275" i="5"/>
  <c r="E295" i="5"/>
  <c r="E313" i="5"/>
  <c r="G48" i="7"/>
  <c r="G47" i="7"/>
  <c r="G192" i="7"/>
  <c r="G191" i="7"/>
  <c r="E26" i="5"/>
  <c r="E48" i="5"/>
  <c r="E85" i="5"/>
  <c r="E103" i="5"/>
  <c r="E124" i="5"/>
  <c r="E144" i="5"/>
  <c r="E237" i="5"/>
  <c r="E255" i="5"/>
  <c r="E276" i="5"/>
  <c r="E314" i="5"/>
  <c r="G137" i="7"/>
  <c r="G138" i="7"/>
  <c r="G282" i="7"/>
  <c r="G281" i="7"/>
  <c r="E6" i="5"/>
  <c r="E27" i="5"/>
  <c r="E142" i="5"/>
  <c r="E160" i="5"/>
  <c r="E181" i="5"/>
  <c r="E201" i="5"/>
  <c r="E277" i="5"/>
  <c r="G29" i="7"/>
  <c r="G30" i="7"/>
  <c r="G101" i="7"/>
  <c r="G102" i="7"/>
  <c r="G173" i="7"/>
  <c r="G174" i="7"/>
  <c r="G245" i="7"/>
  <c r="G246" i="7"/>
  <c r="G318" i="7"/>
  <c r="G317" i="7"/>
  <c r="E5" i="5"/>
  <c r="E24" i="5"/>
  <c r="E47" i="5"/>
  <c r="E87" i="5"/>
  <c r="E104" i="5"/>
  <c r="E122" i="5"/>
  <c r="E143" i="5"/>
  <c r="E163" i="5"/>
  <c r="E180" i="5"/>
  <c r="E198" i="5"/>
  <c r="E219" i="5"/>
  <c r="E239" i="5"/>
  <c r="E256" i="5"/>
  <c r="E274" i="5"/>
  <c r="E296" i="5"/>
  <c r="E312" i="5"/>
  <c r="L6" i="7"/>
  <c r="C30" i="7" s="1"/>
  <c r="F4" i="5"/>
  <c r="R6" i="7"/>
  <c r="F30" i="7" s="1"/>
  <c r="F7" i="5"/>
  <c r="I7" i="7"/>
  <c r="D48" i="7" s="1"/>
  <c r="F25" i="5"/>
  <c r="O7" i="7"/>
  <c r="E48" i="7" s="1"/>
  <c r="F26" i="5"/>
  <c r="L8" i="7"/>
  <c r="C66" i="7" s="1"/>
  <c r="F45" i="5"/>
  <c r="R8" i="7"/>
  <c r="F66" i="7" s="1"/>
  <c r="F48" i="5"/>
  <c r="I10" i="7"/>
  <c r="D102" i="7" s="1"/>
  <c r="F85" i="5"/>
  <c r="O10" i="7"/>
  <c r="E102" i="7" s="1"/>
  <c r="F86" i="5"/>
  <c r="L11" i="7"/>
  <c r="C120" i="7" s="1"/>
  <c r="F103" i="5"/>
  <c r="R11" i="7"/>
  <c r="F120" i="7" s="1"/>
  <c r="F106" i="5"/>
  <c r="I12" i="7"/>
  <c r="D138" i="7" s="1"/>
  <c r="F123" i="5"/>
  <c r="O12" i="7"/>
  <c r="E138" i="7" s="1"/>
  <c r="F124" i="5"/>
  <c r="L13" i="7"/>
  <c r="C156" i="7" s="1"/>
  <c r="F141" i="5"/>
  <c r="R13" i="7"/>
  <c r="F156" i="7" s="1"/>
  <c r="F144" i="5"/>
  <c r="I14" i="7"/>
  <c r="D174" i="7" s="1"/>
  <c r="F161" i="5"/>
  <c r="O14" i="7"/>
  <c r="E174" i="7" s="1"/>
  <c r="F162" i="5"/>
  <c r="L15" i="7"/>
  <c r="C192" i="7" s="1"/>
  <c r="F179" i="5"/>
  <c r="R15" i="7"/>
  <c r="F192" i="7" s="1"/>
  <c r="F182" i="5"/>
  <c r="I16" i="7"/>
  <c r="D210" i="7" s="1"/>
  <c r="F199" i="5"/>
  <c r="O16" i="7"/>
  <c r="E210" i="7" s="1"/>
  <c r="F200" i="5"/>
  <c r="L17" i="7"/>
  <c r="C228" i="7" s="1"/>
  <c r="F217" i="5"/>
  <c r="R17" i="7"/>
  <c r="F228" i="7" s="1"/>
  <c r="F220" i="5"/>
  <c r="I18" i="7"/>
  <c r="D246" i="7" s="1"/>
  <c r="F237" i="5"/>
  <c r="O18" i="7"/>
  <c r="E246" i="7" s="1"/>
  <c r="F238" i="5"/>
  <c r="L19" i="7"/>
  <c r="C264" i="7" s="1"/>
  <c r="F255" i="5"/>
  <c r="R19" i="7"/>
  <c r="F264" i="7" s="1"/>
  <c r="F258" i="5"/>
  <c r="I20" i="7"/>
  <c r="D282" i="7" s="1"/>
  <c r="F275" i="5"/>
  <c r="O20" i="7"/>
  <c r="E282" i="7" s="1"/>
  <c r="F276" i="5"/>
  <c r="I21" i="7"/>
  <c r="D300" i="7" s="1"/>
  <c r="F294" i="5"/>
  <c r="O21" i="7"/>
  <c r="E300" i="7" s="1"/>
  <c r="F295" i="5"/>
  <c r="I22" i="7"/>
  <c r="D318" i="7" s="1"/>
  <c r="F313" i="5"/>
  <c r="O22" i="7"/>
  <c r="E318" i="7" s="1"/>
  <c r="F314" i="5"/>
  <c r="I6" i="7"/>
  <c r="D30" i="7" s="1"/>
  <c r="F5" i="5"/>
  <c r="O6" i="7"/>
  <c r="E30" i="7" s="1"/>
  <c r="F6" i="5"/>
  <c r="L7" i="7"/>
  <c r="C48" i="7" s="1"/>
  <c r="F24" i="5"/>
  <c r="R7" i="7"/>
  <c r="F48" i="7" s="1"/>
  <c r="F27" i="5"/>
  <c r="I8" i="7"/>
  <c r="D66" i="7" s="1"/>
  <c r="F46" i="5"/>
  <c r="O8" i="7"/>
  <c r="E66" i="7" s="1"/>
  <c r="F47" i="5"/>
  <c r="L10" i="7"/>
  <c r="C102" i="7" s="1"/>
  <c r="F84" i="5"/>
  <c r="R10" i="7"/>
  <c r="F102" i="7" s="1"/>
  <c r="F87" i="5"/>
  <c r="I11" i="7"/>
  <c r="D120" i="7" s="1"/>
  <c r="F104" i="5"/>
  <c r="O11" i="7"/>
  <c r="E120" i="7" s="1"/>
  <c r="F105" i="5"/>
  <c r="L12" i="7"/>
  <c r="C138" i="7" s="1"/>
  <c r="F122" i="5"/>
  <c r="R12" i="7"/>
  <c r="F138" i="7" s="1"/>
  <c r="F125" i="5"/>
  <c r="I13" i="7"/>
  <c r="D156" i="7" s="1"/>
  <c r="F142" i="5"/>
  <c r="O13" i="7"/>
  <c r="E156" i="7" s="1"/>
  <c r="F143" i="5"/>
  <c r="L14" i="7"/>
  <c r="C174" i="7" s="1"/>
  <c r="F160" i="5"/>
  <c r="R14" i="7"/>
  <c r="F174" i="7" s="1"/>
  <c r="F163" i="5"/>
  <c r="I15" i="7"/>
  <c r="D192" i="7" s="1"/>
  <c r="F180" i="5"/>
  <c r="O15" i="7"/>
  <c r="E192" i="7" s="1"/>
  <c r="F181" i="5"/>
  <c r="L16" i="7"/>
  <c r="C210" i="7" s="1"/>
  <c r="F198" i="5"/>
  <c r="R16" i="7"/>
  <c r="F210" i="7" s="1"/>
  <c r="F201" i="5"/>
  <c r="I17" i="7"/>
  <c r="D228" i="7" s="1"/>
  <c r="F218" i="5"/>
  <c r="O17" i="7"/>
  <c r="E228" i="7" s="1"/>
  <c r="F219" i="5"/>
  <c r="L18" i="7"/>
  <c r="C246" i="7" s="1"/>
  <c r="F236" i="5"/>
  <c r="R18" i="7"/>
  <c r="F246" i="7" s="1"/>
  <c r="F239" i="5"/>
  <c r="I19" i="7"/>
  <c r="D264" i="7" s="1"/>
  <c r="F256" i="5"/>
  <c r="O19" i="7"/>
  <c r="E264" i="7" s="1"/>
  <c r="F257" i="5"/>
  <c r="L20" i="7"/>
  <c r="C282" i="7" s="1"/>
  <c r="F274" i="5"/>
  <c r="R20" i="7"/>
  <c r="F282" i="7" s="1"/>
  <c r="F277" i="5"/>
  <c r="L21" i="7"/>
  <c r="C300" i="7" s="1"/>
  <c r="F293" i="5"/>
  <c r="R21" i="7"/>
  <c r="F300" i="7" s="1"/>
  <c r="F296" i="5"/>
  <c r="L22" i="7"/>
  <c r="C318" i="7" s="1"/>
  <c r="F312" i="5"/>
  <c r="R22" i="7"/>
  <c r="F318" i="7" s="1"/>
  <c r="F315" i="5"/>
  <c r="T23" i="7"/>
  <c r="T9" i="7"/>
  <c r="S24" i="7"/>
  <c r="F24" i="8"/>
  <c r="H23" i="8"/>
  <c r="I23" i="11" s="1"/>
  <c r="D336" i="11" s="1"/>
  <c r="N23" i="8"/>
  <c r="O23" i="11" s="1"/>
  <c r="E336" i="11" s="1"/>
  <c r="F23" i="8"/>
  <c r="K23" i="8"/>
  <c r="L23" i="11" s="1"/>
  <c r="C336" i="11" s="1"/>
  <c r="Q23" i="8"/>
  <c r="R23" i="11" s="1"/>
  <c r="F336" i="11" s="1"/>
  <c r="K24" i="8"/>
  <c r="L24" i="11" s="1"/>
  <c r="C354" i="11" s="1"/>
  <c r="Q24" i="8"/>
  <c r="R24" i="11" s="1"/>
  <c r="F354" i="11" s="1"/>
  <c r="D24" i="8"/>
  <c r="H24" i="8"/>
  <c r="I24" i="11" s="1"/>
  <c r="D354" i="11" s="1"/>
  <c r="N24" i="8"/>
  <c r="O24" i="11" s="1"/>
  <c r="E354" i="11" s="1"/>
  <c r="D9" i="8"/>
  <c r="F9" i="8"/>
  <c r="H9" i="8"/>
  <c r="I9" i="11" s="1"/>
  <c r="D84" i="11" s="1"/>
  <c r="K9" i="8"/>
  <c r="L9" i="11" s="1"/>
  <c r="C84" i="11" s="1"/>
  <c r="N9" i="8"/>
  <c r="O9" i="11" s="1"/>
  <c r="E84" i="11" s="1"/>
  <c r="Q9" i="8"/>
  <c r="R9" i="11" s="1"/>
  <c r="F84" i="11" s="1"/>
  <c r="K23" i="7"/>
  <c r="F23" i="7"/>
  <c r="N23" i="7"/>
  <c r="E335" i="7" s="1"/>
  <c r="H23" i="7"/>
  <c r="D335" i="7" s="1"/>
  <c r="Q23" i="7"/>
  <c r="F335" i="7" s="1"/>
  <c r="H24" i="7"/>
  <c r="D353" i="7" s="1"/>
  <c r="N24" i="7"/>
  <c r="E353" i="7" s="1"/>
  <c r="D24" i="7"/>
  <c r="F24" i="7"/>
  <c r="Q24" i="7"/>
  <c r="F353" i="7" s="1"/>
  <c r="K9" i="7"/>
  <c r="C83" i="7" s="1"/>
  <c r="Q9" i="7"/>
  <c r="F83" i="7" s="1"/>
  <c r="D9" i="7"/>
  <c r="F9" i="7"/>
  <c r="H9" i="7"/>
  <c r="D83" i="7" s="1"/>
  <c r="N9" i="7"/>
  <c r="E83" i="7" s="1"/>
  <c r="AC9" i="7"/>
  <c r="AD9" i="7" s="1"/>
  <c r="P23" i="6"/>
  <c r="M23" i="6"/>
  <c r="J23" i="6"/>
  <c r="G23" i="6"/>
  <c r="E23" i="6"/>
  <c r="C23" i="6"/>
  <c r="Q22" i="6"/>
  <c r="B315" i="5" s="1"/>
  <c r="N22" i="6"/>
  <c r="B314" i="5" s="1"/>
  <c r="K22" i="6"/>
  <c r="B312" i="5" s="1"/>
  <c r="H22" i="6"/>
  <c r="B313" i="5" s="1"/>
  <c r="F22" i="6"/>
  <c r="Q21" i="6"/>
  <c r="B296" i="5" s="1"/>
  <c r="N21" i="6"/>
  <c r="B295" i="5" s="1"/>
  <c r="K21" i="6"/>
  <c r="B293" i="5" s="1"/>
  <c r="H21" i="6"/>
  <c r="B294" i="5" s="1"/>
  <c r="F21" i="6"/>
  <c r="Q20" i="6"/>
  <c r="B277" i="5" s="1"/>
  <c r="N20" i="6"/>
  <c r="B276" i="5" s="1"/>
  <c r="K20" i="6"/>
  <c r="B274" i="5" s="1"/>
  <c r="H20" i="6"/>
  <c r="B275" i="5" s="1"/>
  <c r="F20" i="6"/>
  <c r="D20" i="6"/>
  <c r="Q19" i="6"/>
  <c r="B258" i="5" s="1"/>
  <c r="N19" i="6"/>
  <c r="B257" i="5" s="1"/>
  <c r="K19" i="6"/>
  <c r="B255" i="5" s="1"/>
  <c r="H19" i="6"/>
  <c r="B256" i="5" s="1"/>
  <c r="F19" i="6"/>
  <c r="D19" i="6"/>
  <c r="Q18" i="6"/>
  <c r="B239" i="5" s="1"/>
  <c r="N18" i="6"/>
  <c r="B238" i="5" s="1"/>
  <c r="K18" i="6"/>
  <c r="B236" i="5" s="1"/>
  <c r="H18" i="6"/>
  <c r="B237" i="5" s="1"/>
  <c r="F18" i="6"/>
  <c r="D18" i="6"/>
  <c r="Q17" i="6"/>
  <c r="B220" i="5" s="1"/>
  <c r="N17" i="6"/>
  <c r="B219" i="5" s="1"/>
  <c r="K17" i="6"/>
  <c r="B217" i="5" s="1"/>
  <c r="H17" i="6"/>
  <c r="B218" i="5" s="1"/>
  <c r="F17" i="6"/>
  <c r="D17" i="6"/>
  <c r="Q16" i="6"/>
  <c r="B201" i="5" s="1"/>
  <c r="N16" i="6"/>
  <c r="B200" i="5" s="1"/>
  <c r="K16" i="6"/>
  <c r="B198" i="5" s="1"/>
  <c r="H16" i="6"/>
  <c r="B199" i="5" s="1"/>
  <c r="F16" i="6"/>
  <c r="D16" i="6"/>
  <c r="Q15" i="6"/>
  <c r="B182" i="5" s="1"/>
  <c r="N15" i="6"/>
  <c r="B181" i="5" s="1"/>
  <c r="K15" i="6"/>
  <c r="B179" i="5" s="1"/>
  <c r="H15" i="6"/>
  <c r="B180" i="5" s="1"/>
  <c r="F15" i="6"/>
  <c r="D15" i="6"/>
  <c r="Q14" i="6"/>
  <c r="B163" i="5" s="1"/>
  <c r="N14" i="6"/>
  <c r="B162" i="5" s="1"/>
  <c r="K14" i="6"/>
  <c r="B160" i="5" s="1"/>
  <c r="H14" i="6"/>
  <c r="B161" i="5" s="1"/>
  <c r="F14" i="6"/>
  <c r="D14" i="6"/>
  <c r="Q13" i="6"/>
  <c r="B144" i="5" s="1"/>
  <c r="N13" i="6"/>
  <c r="B143" i="5" s="1"/>
  <c r="K13" i="6"/>
  <c r="B141" i="5" s="1"/>
  <c r="H13" i="6"/>
  <c r="B142" i="5" s="1"/>
  <c r="F13" i="6"/>
  <c r="D13" i="6"/>
  <c r="Q12" i="6"/>
  <c r="B125" i="5" s="1"/>
  <c r="N12" i="6"/>
  <c r="B124" i="5" s="1"/>
  <c r="K12" i="6"/>
  <c r="B122" i="5" s="1"/>
  <c r="H12" i="6"/>
  <c r="B123" i="5" s="1"/>
  <c r="F12" i="6"/>
  <c r="D12" i="6"/>
  <c r="Q11" i="6"/>
  <c r="B106" i="5" s="1"/>
  <c r="N11" i="6"/>
  <c r="B105" i="5" s="1"/>
  <c r="K11" i="6"/>
  <c r="B103" i="5" s="1"/>
  <c r="H11" i="6"/>
  <c r="B104" i="5" s="1"/>
  <c r="F11" i="6"/>
  <c r="D11" i="6"/>
  <c r="Q10" i="6"/>
  <c r="B87" i="5" s="1"/>
  <c r="N10" i="6"/>
  <c r="B86" i="5" s="1"/>
  <c r="K10" i="6"/>
  <c r="B84" i="5" s="1"/>
  <c r="H10" i="6"/>
  <c r="B85" i="5" s="1"/>
  <c r="F10" i="6"/>
  <c r="D10" i="6"/>
  <c r="P9" i="6"/>
  <c r="P24" i="6" s="1"/>
  <c r="M9" i="6"/>
  <c r="M24" i="6" s="1"/>
  <c r="J9" i="6"/>
  <c r="J24" i="6" s="1"/>
  <c r="G9" i="6"/>
  <c r="B9" i="6"/>
  <c r="B24" i="6" s="1"/>
  <c r="V24" i="7" l="1"/>
  <c r="W24" i="7" s="1"/>
  <c r="X24" i="7" s="1"/>
  <c r="AC24" i="7"/>
  <c r="AD24" i="7" s="1"/>
  <c r="Z24" i="8"/>
  <c r="AA24" i="8" s="1"/>
  <c r="W24" i="8"/>
  <c r="AF24" i="8"/>
  <c r="AG24" i="8" s="1"/>
  <c r="T24" i="8"/>
  <c r="U24" i="8" s="1"/>
  <c r="AC24" i="8"/>
  <c r="C353" i="7"/>
  <c r="Z23" i="6"/>
  <c r="W23" i="6"/>
  <c r="AC23" i="6"/>
  <c r="T23" i="6"/>
  <c r="G24" i="6"/>
  <c r="C335" i="7"/>
  <c r="T24" i="7"/>
  <c r="G353" i="7" s="1"/>
  <c r="E353" i="5"/>
  <c r="E66" i="5"/>
  <c r="E350" i="5"/>
  <c r="E68" i="5"/>
  <c r="E333" i="5"/>
  <c r="G84" i="7"/>
  <c r="G83" i="7"/>
  <c r="E65" i="5"/>
  <c r="E352" i="5"/>
  <c r="E331" i="5"/>
  <c r="E351" i="5"/>
  <c r="G354" i="7"/>
  <c r="E67" i="5"/>
  <c r="E334" i="5"/>
  <c r="E332" i="5"/>
  <c r="G336" i="7"/>
  <c r="G335" i="7"/>
  <c r="O9" i="7"/>
  <c r="E84" i="7" s="1"/>
  <c r="F67" i="5"/>
  <c r="R9" i="7"/>
  <c r="F84" i="7" s="1"/>
  <c r="F68" i="5"/>
  <c r="R24" i="7"/>
  <c r="F354" i="7" s="1"/>
  <c r="F353" i="5"/>
  <c r="O24" i="7"/>
  <c r="E354" i="7" s="1"/>
  <c r="F352" i="5"/>
  <c r="L24" i="7"/>
  <c r="C354" i="7" s="1"/>
  <c r="F350" i="5"/>
  <c r="I23" i="7"/>
  <c r="D336" i="7" s="1"/>
  <c r="F332" i="5"/>
  <c r="O23" i="7"/>
  <c r="E336" i="7" s="1"/>
  <c r="F333" i="5"/>
  <c r="L23" i="7"/>
  <c r="C336" i="7" s="1"/>
  <c r="F331" i="5"/>
  <c r="I9" i="7"/>
  <c r="D84" i="7" s="1"/>
  <c r="F66" i="5"/>
  <c r="L9" i="7"/>
  <c r="C84" i="7" s="1"/>
  <c r="F65" i="5"/>
  <c r="I24" i="7"/>
  <c r="D354" i="7" s="1"/>
  <c r="F351" i="5"/>
  <c r="R23" i="7"/>
  <c r="F336" i="7" s="1"/>
  <c r="F334" i="5"/>
  <c r="F23" i="6"/>
  <c r="H23" i="6"/>
  <c r="B332" i="5" s="1"/>
  <c r="N23" i="6"/>
  <c r="B333" i="5" s="1"/>
  <c r="K23" i="6"/>
  <c r="B331" i="5" s="1"/>
  <c r="Q23" i="6"/>
  <c r="B334" i="5" s="1"/>
  <c r="P23" i="4"/>
  <c r="M23" i="4"/>
  <c r="J23" i="4"/>
  <c r="G23" i="4"/>
  <c r="E23" i="4"/>
  <c r="C23" i="4"/>
  <c r="B23" i="4"/>
  <c r="Q22" i="4"/>
  <c r="N22" i="4"/>
  <c r="K22" i="4"/>
  <c r="H22" i="4"/>
  <c r="F22" i="4"/>
  <c r="Q21" i="4"/>
  <c r="N21" i="4"/>
  <c r="K21" i="4"/>
  <c r="H21" i="4"/>
  <c r="F21" i="4"/>
  <c r="Q20" i="4"/>
  <c r="N20" i="4"/>
  <c r="K20" i="4"/>
  <c r="H20" i="4"/>
  <c r="Q19" i="4"/>
  <c r="N19" i="4"/>
  <c r="K19" i="4"/>
  <c r="H19" i="4"/>
  <c r="Q18" i="4"/>
  <c r="N18" i="4"/>
  <c r="K18" i="4"/>
  <c r="H18" i="4"/>
  <c r="Q17" i="4"/>
  <c r="N17" i="4"/>
  <c r="K17" i="4"/>
  <c r="H17" i="4"/>
  <c r="Q16" i="4"/>
  <c r="N16" i="4"/>
  <c r="K16" i="4"/>
  <c r="H16" i="4"/>
  <c r="Q15" i="4"/>
  <c r="N15" i="4"/>
  <c r="K15" i="4"/>
  <c r="H15" i="4"/>
  <c r="Q14" i="4"/>
  <c r="N14" i="4"/>
  <c r="K14" i="4"/>
  <c r="H14" i="4"/>
  <c r="Q13" i="4"/>
  <c r="N13" i="4"/>
  <c r="K13" i="4"/>
  <c r="H13" i="4"/>
  <c r="Q12" i="4"/>
  <c r="N12" i="4"/>
  <c r="K12" i="4"/>
  <c r="H12" i="4"/>
  <c r="Q11" i="4"/>
  <c r="N11" i="4"/>
  <c r="K11" i="4"/>
  <c r="H11" i="4"/>
  <c r="Q10" i="4"/>
  <c r="N10" i="4"/>
  <c r="K10" i="4"/>
  <c r="H10" i="4"/>
  <c r="P9" i="4"/>
  <c r="M9" i="4"/>
  <c r="J9" i="4"/>
  <c r="G9" i="4"/>
  <c r="E9" i="4"/>
  <c r="B9" i="4"/>
  <c r="B24" i="4" s="1"/>
  <c r="Q8" i="4"/>
  <c r="C48" i="5" s="1"/>
  <c r="N8" i="4"/>
  <c r="C47" i="5" s="1"/>
  <c r="K8" i="4"/>
  <c r="C45" i="5" s="1"/>
  <c r="H8" i="4"/>
  <c r="C46" i="5" s="1"/>
  <c r="Q7" i="4"/>
  <c r="C27" i="5" s="1"/>
  <c r="N7" i="4"/>
  <c r="C26" i="5" s="1"/>
  <c r="K7" i="4"/>
  <c r="C24" i="5" s="1"/>
  <c r="H7" i="4"/>
  <c r="C25" i="5" s="1"/>
  <c r="C7" i="5"/>
  <c r="C6" i="5"/>
  <c r="K6" i="4"/>
  <c r="C4" i="5" s="1"/>
  <c r="H6" i="4"/>
  <c r="C5" i="5" s="1"/>
  <c r="AD23" i="7" l="1"/>
  <c r="Z23" i="4"/>
  <c r="AC23" i="4"/>
  <c r="AF23" i="4"/>
  <c r="AI23" i="4"/>
  <c r="W23" i="4"/>
  <c r="X23" i="4" s="1"/>
  <c r="T23" i="4"/>
  <c r="U23" i="4" s="1"/>
  <c r="AF9" i="4"/>
  <c r="AI9" i="4"/>
  <c r="Z9" i="4"/>
  <c r="AC9" i="4"/>
  <c r="W9" i="4"/>
  <c r="X9" i="4" s="1"/>
  <c r="T9" i="4"/>
  <c r="U9" i="4" s="1"/>
  <c r="R11" i="4"/>
  <c r="C106" i="5"/>
  <c r="I14" i="4"/>
  <c r="C161" i="5"/>
  <c r="O16" i="4"/>
  <c r="C200" i="5"/>
  <c r="O20" i="4"/>
  <c r="C276" i="5"/>
  <c r="R22" i="4"/>
  <c r="C315" i="5"/>
  <c r="L10" i="4"/>
  <c r="C84" i="5"/>
  <c r="I11" i="4"/>
  <c r="C104" i="5"/>
  <c r="R12" i="4"/>
  <c r="C125" i="5"/>
  <c r="O13" i="4"/>
  <c r="C143" i="5"/>
  <c r="L14" i="4"/>
  <c r="C160" i="5"/>
  <c r="I15" i="4"/>
  <c r="C180" i="5"/>
  <c r="R16" i="4"/>
  <c r="C201" i="5"/>
  <c r="O17" i="4"/>
  <c r="C219" i="5"/>
  <c r="L18" i="4"/>
  <c r="C236" i="5"/>
  <c r="I19" i="4"/>
  <c r="C256" i="5"/>
  <c r="R20" i="4"/>
  <c r="C277" i="5"/>
  <c r="L21" i="4"/>
  <c r="C293" i="5"/>
  <c r="I22" i="4"/>
  <c r="C313" i="5"/>
  <c r="I10" i="4"/>
  <c r="C85" i="5"/>
  <c r="O12" i="4"/>
  <c r="C124" i="5"/>
  <c r="I18" i="4"/>
  <c r="C237" i="5"/>
  <c r="I21" i="4"/>
  <c r="C294" i="5"/>
  <c r="O10" i="4"/>
  <c r="C86" i="5"/>
  <c r="L11" i="4"/>
  <c r="C103" i="5"/>
  <c r="I12" i="4"/>
  <c r="C123" i="5"/>
  <c r="R13" i="4"/>
  <c r="C144" i="5"/>
  <c r="O14" i="4"/>
  <c r="C162" i="5"/>
  <c r="L15" i="4"/>
  <c r="C179" i="5"/>
  <c r="I16" i="4"/>
  <c r="C199" i="5"/>
  <c r="R17" i="4"/>
  <c r="C220" i="5"/>
  <c r="O18" i="4"/>
  <c r="C238" i="5"/>
  <c r="L19" i="4"/>
  <c r="C255" i="5"/>
  <c r="I20" i="4"/>
  <c r="C275" i="5"/>
  <c r="O21" i="4"/>
  <c r="C295" i="5"/>
  <c r="L22" i="4"/>
  <c r="C312" i="5"/>
  <c r="L13" i="4"/>
  <c r="C141" i="5"/>
  <c r="R15" i="4"/>
  <c r="C182" i="5"/>
  <c r="L17" i="4"/>
  <c r="C217" i="5"/>
  <c r="R19" i="4"/>
  <c r="C258" i="5"/>
  <c r="R10" i="4"/>
  <c r="C87" i="5"/>
  <c r="O11" i="4"/>
  <c r="C105" i="5"/>
  <c r="L12" i="4"/>
  <c r="C122" i="5"/>
  <c r="I13" i="4"/>
  <c r="C142" i="5"/>
  <c r="R14" i="4"/>
  <c r="C163" i="5"/>
  <c r="O15" i="4"/>
  <c r="C181" i="5"/>
  <c r="L16" i="4"/>
  <c r="C198" i="5"/>
  <c r="I17" i="4"/>
  <c r="C218" i="5"/>
  <c r="R18" i="4"/>
  <c r="C239" i="5"/>
  <c r="O19" i="4"/>
  <c r="C257" i="5"/>
  <c r="L20" i="4"/>
  <c r="C274" i="5"/>
  <c r="R21" i="4"/>
  <c r="C296" i="5"/>
  <c r="O22" i="4"/>
  <c r="C314" i="5"/>
  <c r="H9" i="4"/>
  <c r="C66" i="5" s="1"/>
  <c r="N9" i="4"/>
  <c r="C67" i="5" s="1"/>
  <c r="H23" i="4"/>
  <c r="C332" i="5" s="1"/>
  <c r="K23" i="4"/>
  <c r="C331" i="5" s="1"/>
  <c r="N23" i="4"/>
  <c r="C333" i="5" s="1"/>
  <c r="Q23" i="4"/>
  <c r="C334" i="5" s="1"/>
  <c r="K9" i="4"/>
  <c r="C65" i="5" s="1"/>
  <c r="Q9" i="4"/>
  <c r="C68" i="5" s="1"/>
  <c r="F23" i="4"/>
  <c r="E24" i="4"/>
  <c r="G24" i="4"/>
  <c r="J24" i="4"/>
  <c r="M24" i="4"/>
  <c r="P24" i="4"/>
  <c r="P23" i="9"/>
  <c r="M23" i="9"/>
  <c r="J23" i="9"/>
  <c r="G23" i="9"/>
  <c r="E23" i="9"/>
  <c r="C23" i="9"/>
  <c r="B23" i="9"/>
  <c r="Q22" i="9"/>
  <c r="Q21" i="9"/>
  <c r="R21" i="9" s="1"/>
  <c r="Q20" i="9"/>
  <c r="N22" i="9"/>
  <c r="N21" i="9"/>
  <c r="N20" i="9"/>
  <c r="K22" i="9"/>
  <c r="K21" i="9"/>
  <c r="L21" i="9" s="1"/>
  <c r="K20" i="9"/>
  <c r="H22" i="9"/>
  <c r="H21" i="9"/>
  <c r="H20" i="9"/>
  <c r="F22" i="9"/>
  <c r="F21" i="9"/>
  <c r="F20" i="9"/>
  <c r="D20" i="9"/>
  <c r="Q19" i="9"/>
  <c r="Q18" i="9"/>
  <c r="Q17" i="9"/>
  <c r="Q16" i="9"/>
  <c r="N19" i="9"/>
  <c r="N18" i="9"/>
  <c r="N17" i="9"/>
  <c r="N16" i="9"/>
  <c r="O16" i="9" s="1"/>
  <c r="K19" i="9"/>
  <c r="K18" i="9"/>
  <c r="K17" i="9"/>
  <c r="K16" i="9"/>
  <c r="L16" i="9" s="1"/>
  <c r="H19" i="9"/>
  <c r="H18" i="9"/>
  <c r="H17" i="9"/>
  <c r="H16" i="9"/>
  <c r="F19" i="9"/>
  <c r="F18" i="9"/>
  <c r="F17" i="9"/>
  <c r="F16" i="9"/>
  <c r="D19" i="9"/>
  <c r="D18" i="9"/>
  <c r="D17" i="9"/>
  <c r="D16" i="9"/>
  <c r="Q15" i="9"/>
  <c r="Q14" i="9"/>
  <c r="Q13" i="9"/>
  <c r="Q12" i="9"/>
  <c r="R12" i="9" s="1"/>
  <c r="N15" i="9"/>
  <c r="N14" i="9"/>
  <c r="N13" i="9"/>
  <c r="N12" i="9"/>
  <c r="K15" i="9"/>
  <c r="K14" i="9"/>
  <c r="K13" i="9"/>
  <c r="K12" i="9"/>
  <c r="H15" i="9"/>
  <c r="H14" i="9"/>
  <c r="H13" i="9"/>
  <c r="H12" i="9"/>
  <c r="F15" i="9"/>
  <c r="F14" i="9"/>
  <c r="F13" i="9"/>
  <c r="F12" i="9"/>
  <c r="D15" i="9"/>
  <c r="D14" i="9"/>
  <c r="D13" i="9"/>
  <c r="D12" i="9"/>
  <c r="P9" i="9"/>
  <c r="Q11" i="9"/>
  <c r="Q10" i="9"/>
  <c r="Q8" i="9"/>
  <c r="R8" i="9" s="1"/>
  <c r="Q7" i="9"/>
  <c r="N11" i="9"/>
  <c r="N10" i="9"/>
  <c r="K11" i="9"/>
  <c r="K10" i="9"/>
  <c r="H11" i="9"/>
  <c r="H10" i="9"/>
  <c r="M9" i="9"/>
  <c r="M24" i="9" s="1"/>
  <c r="N8" i="9"/>
  <c r="O8" i="9" s="1"/>
  <c r="N7" i="9"/>
  <c r="N6" i="9"/>
  <c r="J9" i="9"/>
  <c r="K8" i="9"/>
  <c r="L8" i="9" s="1"/>
  <c r="K7" i="9"/>
  <c r="K6" i="9"/>
  <c r="G9" i="9"/>
  <c r="H8" i="9"/>
  <c r="H7" i="9"/>
  <c r="H6" i="9"/>
  <c r="F11" i="9"/>
  <c r="F10" i="9"/>
  <c r="D11" i="9"/>
  <c r="D10" i="9"/>
  <c r="E9" i="9"/>
  <c r="F8" i="9"/>
  <c r="F7" i="9"/>
  <c r="F6" i="9"/>
  <c r="C9" i="9"/>
  <c r="D8" i="9"/>
  <c r="D7" i="9"/>
  <c r="D6" i="9"/>
  <c r="B9" i="9"/>
  <c r="B24" i="9" s="1"/>
  <c r="Z23" i="9" l="1"/>
  <c r="AA23" i="9" s="1"/>
  <c r="AL23" i="9"/>
  <c r="AF23" i="9"/>
  <c r="AI23" i="9"/>
  <c r="AJ23" i="9" s="1"/>
  <c r="AC23" i="9"/>
  <c r="AD23" i="9" s="1"/>
  <c r="W23" i="9"/>
  <c r="X23" i="9" s="1"/>
  <c r="T23" i="9"/>
  <c r="U23" i="9" s="1"/>
  <c r="AL9" i="9"/>
  <c r="AF9" i="9"/>
  <c r="AI9" i="9"/>
  <c r="AJ9" i="9" s="1"/>
  <c r="Z9" i="9"/>
  <c r="AA9" i="9" s="1"/>
  <c r="AC9" i="9"/>
  <c r="AD9" i="9" s="1"/>
  <c r="W9" i="9"/>
  <c r="X9" i="9" s="1"/>
  <c r="T9" i="9"/>
  <c r="U9" i="9" s="1"/>
  <c r="AI24" i="4"/>
  <c r="W24" i="4"/>
  <c r="X24" i="4" s="1"/>
  <c r="AC24" i="4"/>
  <c r="Z24" i="4"/>
  <c r="AF24" i="4"/>
  <c r="T24" i="4"/>
  <c r="U24" i="4" s="1"/>
  <c r="I12" i="9"/>
  <c r="I20" i="9"/>
  <c r="I8" i="9"/>
  <c r="F23" i="9"/>
  <c r="R7" i="9"/>
  <c r="R7" i="8"/>
  <c r="L13" i="9"/>
  <c r="L13" i="8"/>
  <c r="I17" i="9"/>
  <c r="I17" i="8"/>
  <c r="R17" i="9"/>
  <c r="R17" i="8"/>
  <c r="I21" i="9"/>
  <c r="I21" i="8"/>
  <c r="O10" i="9"/>
  <c r="O10" i="8"/>
  <c r="I14" i="9"/>
  <c r="I14" i="8"/>
  <c r="O14" i="9"/>
  <c r="O14" i="8"/>
  <c r="L18" i="9"/>
  <c r="L18" i="8"/>
  <c r="R18" i="9"/>
  <c r="R18" i="8"/>
  <c r="I22" i="9"/>
  <c r="I22" i="8"/>
  <c r="O20" i="8"/>
  <c r="R21" i="8"/>
  <c r="O20" i="9"/>
  <c r="R13" i="9"/>
  <c r="R13" i="8"/>
  <c r="O17" i="9"/>
  <c r="O17" i="8"/>
  <c r="I6" i="9"/>
  <c r="D5" i="5"/>
  <c r="I6" i="8"/>
  <c r="O6" i="9"/>
  <c r="D6" i="5"/>
  <c r="O6" i="8"/>
  <c r="L14" i="9"/>
  <c r="L14" i="8"/>
  <c r="R14" i="9"/>
  <c r="R14" i="8"/>
  <c r="I18" i="9"/>
  <c r="I18" i="8"/>
  <c r="O18" i="9"/>
  <c r="O18" i="8"/>
  <c r="I7" i="9"/>
  <c r="I7" i="8"/>
  <c r="L7" i="9"/>
  <c r="L7" i="8"/>
  <c r="O7" i="9"/>
  <c r="O7" i="8"/>
  <c r="I11" i="9"/>
  <c r="I11" i="8"/>
  <c r="O11" i="9"/>
  <c r="O11" i="8"/>
  <c r="R10" i="9"/>
  <c r="R10" i="8"/>
  <c r="I15" i="9"/>
  <c r="I15" i="8"/>
  <c r="L15" i="9"/>
  <c r="L15" i="8"/>
  <c r="O15" i="9"/>
  <c r="O15" i="8"/>
  <c r="R15" i="9"/>
  <c r="R15" i="8"/>
  <c r="I19" i="9"/>
  <c r="I19" i="8"/>
  <c r="L19" i="9"/>
  <c r="L19" i="8"/>
  <c r="O19" i="9"/>
  <c r="O19" i="8"/>
  <c r="R19" i="9"/>
  <c r="R19" i="8"/>
  <c r="L20" i="9"/>
  <c r="L20" i="8"/>
  <c r="O21" i="9"/>
  <c r="O21" i="8"/>
  <c r="R22" i="9"/>
  <c r="R22" i="8"/>
  <c r="K23" i="9"/>
  <c r="L11" i="9"/>
  <c r="L11" i="8"/>
  <c r="I13" i="9"/>
  <c r="I13" i="8"/>
  <c r="O13" i="9"/>
  <c r="O13" i="8"/>
  <c r="L17" i="9"/>
  <c r="L17" i="8"/>
  <c r="L22" i="9"/>
  <c r="L22" i="8"/>
  <c r="R20" i="9"/>
  <c r="R20" i="8"/>
  <c r="Q23" i="9"/>
  <c r="L6" i="9"/>
  <c r="D4" i="5"/>
  <c r="L6" i="8"/>
  <c r="I10" i="9"/>
  <c r="I10" i="8"/>
  <c r="R8" i="8"/>
  <c r="I8" i="8"/>
  <c r="L8" i="8"/>
  <c r="O8" i="8"/>
  <c r="L10" i="9"/>
  <c r="L10" i="8"/>
  <c r="R6" i="9"/>
  <c r="D7" i="5"/>
  <c r="R6" i="8"/>
  <c r="R11" i="9"/>
  <c r="R11" i="8"/>
  <c r="I12" i="8"/>
  <c r="L12" i="8"/>
  <c r="O12" i="8"/>
  <c r="R12" i="8"/>
  <c r="I16" i="8"/>
  <c r="L16" i="8"/>
  <c r="O16" i="8"/>
  <c r="R16" i="8"/>
  <c r="I20" i="8"/>
  <c r="L21" i="8"/>
  <c r="O22" i="9"/>
  <c r="O22" i="8"/>
  <c r="R16" i="9"/>
  <c r="L12" i="9"/>
  <c r="O12" i="9"/>
  <c r="I16" i="9"/>
  <c r="D9" i="9"/>
  <c r="C24" i="9"/>
  <c r="D24" i="9" s="1"/>
  <c r="F9" i="9"/>
  <c r="H9" i="9"/>
  <c r="G24" i="9"/>
  <c r="K9" i="9"/>
  <c r="L9" i="9" s="1"/>
  <c r="Q9" i="9"/>
  <c r="R9" i="9" s="1"/>
  <c r="E24" i="9"/>
  <c r="P24" i="9"/>
  <c r="Q24" i="9" s="1"/>
  <c r="R24" i="8" s="1"/>
  <c r="H23" i="9"/>
  <c r="N23" i="9"/>
  <c r="J24" i="9"/>
  <c r="K24" i="9" s="1"/>
  <c r="L24" i="8" s="1"/>
  <c r="R23" i="4"/>
  <c r="L23" i="4"/>
  <c r="L23" i="9"/>
  <c r="O23" i="4"/>
  <c r="I23" i="4"/>
  <c r="I23" i="9"/>
  <c r="Q24" i="4"/>
  <c r="C353" i="5" s="1"/>
  <c r="K24" i="4"/>
  <c r="C350" i="5" s="1"/>
  <c r="N24" i="4"/>
  <c r="C352" i="5" s="1"/>
  <c r="H24" i="4"/>
  <c r="C351" i="5" s="1"/>
  <c r="N9" i="9"/>
  <c r="H24" i="9" l="1"/>
  <c r="F24" i="9"/>
  <c r="Z24" i="9"/>
  <c r="AA24" i="9" s="1"/>
  <c r="AL24" i="9"/>
  <c r="AF24" i="9"/>
  <c r="AI24" i="9"/>
  <c r="AJ24" i="9" s="1"/>
  <c r="AC24" i="9"/>
  <c r="AD24" i="9" s="1"/>
  <c r="W24" i="9"/>
  <c r="X24" i="9" s="1"/>
  <c r="T24" i="9"/>
  <c r="U24" i="9" s="1"/>
  <c r="I24" i="8"/>
  <c r="L23" i="8"/>
  <c r="R23" i="8"/>
  <c r="I9" i="8"/>
  <c r="O23" i="9"/>
  <c r="O23" i="8"/>
  <c r="R9" i="8"/>
  <c r="O9" i="9"/>
  <c r="O9" i="8"/>
  <c r="I9" i="9"/>
  <c r="R23" i="9"/>
  <c r="I23" i="8"/>
  <c r="L9" i="8"/>
  <c r="N24" i="9"/>
  <c r="O24" i="8" s="1"/>
  <c r="L24" i="9"/>
  <c r="I24" i="9"/>
  <c r="R24" i="9"/>
  <c r="F6" i="4"/>
  <c r="F7" i="4"/>
  <c r="D7" i="4"/>
  <c r="D8" i="4"/>
  <c r="F8" i="4"/>
  <c r="C9" i="4"/>
  <c r="D9" i="4" s="1"/>
  <c r="D6" i="4"/>
  <c r="O24" i="9" l="1"/>
  <c r="F9" i="4"/>
  <c r="F20" i="4"/>
  <c r="F18" i="4"/>
  <c r="F16" i="4"/>
  <c r="F14" i="4"/>
  <c r="F12" i="4"/>
  <c r="F10" i="4"/>
  <c r="D20" i="4"/>
  <c r="F19" i="4"/>
  <c r="D19" i="4"/>
  <c r="D18" i="4"/>
  <c r="F17" i="4"/>
  <c r="D17" i="4"/>
  <c r="D16" i="4"/>
  <c r="F15" i="4"/>
  <c r="D15" i="4"/>
  <c r="D14" i="4"/>
  <c r="F13" i="4"/>
  <c r="D13" i="4"/>
  <c r="D12" i="4"/>
  <c r="F11" i="4"/>
  <c r="D11" i="4"/>
  <c r="C24" i="4"/>
  <c r="F24" i="4" s="1"/>
  <c r="D10" i="4"/>
  <c r="D24" i="4" l="1"/>
  <c r="C9" i="6"/>
  <c r="D6" i="6"/>
  <c r="D8" i="6"/>
  <c r="D7" i="6"/>
  <c r="D9" i="6" l="1"/>
  <c r="C24" i="6"/>
  <c r="D24" i="6" l="1"/>
  <c r="N6" i="6"/>
  <c r="H6" i="6"/>
  <c r="K6" i="6"/>
  <c r="H8" i="6"/>
  <c r="K8" i="6"/>
  <c r="N8" i="6"/>
  <c r="Q8" i="6"/>
  <c r="K7" i="6"/>
  <c r="N7" i="6"/>
  <c r="H7" i="6"/>
  <c r="F7" i="6"/>
  <c r="E9" i="6"/>
  <c r="F8" i="6"/>
  <c r="F6" i="6"/>
  <c r="N9" i="6" l="1"/>
  <c r="AC9" i="6"/>
  <c r="Z9" i="6"/>
  <c r="W9" i="6"/>
  <c r="T9" i="6"/>
  <c r="R6" i="4"/>
  <c r="B7" i="5"/>
  <c r="L7" i="4"/>
  <c r="B24" i="5"/>
  <c r="R8" i="4"/>
  <c r="B48" i="5"/>
  <c r="R7" i="4"/>
  <c r="B27" i="5"/>
  <c r="L6" i="4"/>
  <c r="B4" i="5"/>
  <c r="O6" i="4"/>
  <c r="B6" i="5"/>
  <c r="I7" i="4"/>
  <c r="B25" i="5"/>
  <c r="I8" i="4"/>
  <c r="B46" i="5"/>
  <c r="O9" i="4"/>
  <c r="B67" i="5"/>
  <c r="O8" i="4"/>
  <c r="B47" i="5"/>
  <c r="O7" i="4"/>
  <c r="B26" i="5"/>
  <c r="L8" i="4"/>
  <c r="B45" i="5"/>
  <c r="I6" i="4"/>
  <c r="B5" i="5"/>
  <c r="E24" i="6"/>
  <c r="H9" i="6"/>
  <c r="F9" i="6"/>
  <c r="K9" i="6"/>
  <c r="Q9" i="6"/>
  <c r="Z24" i="6" l="1"/>
  <c r="AC24" i="6"/>
  <c r="W24" i="6"/>
  <c r="T24" i="6"/>
  <c r="R9" i="4"/>
  <c r="B68" i="5"/>
  <c r="I9" i="4"/>
  <c r="B66" i="5"/>
  <c r="L9" i="4"/>
  <c r="B65" i="5"/>
  <c r="Q24" i="6"/>
  <c r="N24" i="6"/>
  <c r="F24" i="6"/>
  <c r="H24" i="6"/>
  <c r="K24" i="6"/>
  <c r="I24" i="4" l="1"/>
  <c r="B351" i="5"/>
  <c r="O24" i="4"/>
  <c r="B352" i="5"/>
  <c r="L24" i="4"/>
  <c r="B350" i="5"/>
  <c r="R24" i="4"/>
  <c r="B353" i="5"/>
</calcChain>
</file>

<file path=xl/sharedStrings.xml><?xml version="1.0" encoding="utf-8"?>
<sst xmlns="http://schemas.openxmlformats.org/spreadsheetml/2006/main" count="708" uniqueCount="87">
  <si>
    <t>CDU</t>
  </si>
  <si>
    <t>SPD</t>
  </si>
  <si>
    <t>FDP</t>
  </si>
  <si>
    <t>ÖDP</t>
  </si>
  <si>
    <t>CM</t>
  </si>
  <si>
    <t>REP</t>
  </si>
  <si>
    <t>GRU</t>
  </si>
  <si>
    <t>Grüne</t>
  </si>
  <si>
    <t>PDS</t>
  </si>
  <si>
    <t>NATUR</t>
  </si>
  <si>
    <t>Briefwahl</t>
  </si>
  <si>
    <t>Familie</t>
  </si>
  <si>
    <t>Wahlbezirk</t>
  </si>
  <si>
    <t>Wähler</t>
  </si>
  <si>
    <t>gültig</t>
  </si>
  <si>
    <t>abs.</t>
  </si>
  <si>
    <t>%</t>
  </si>
  <si>
    <t>+/-</t>
  </si>
  <si>
    <t>001-Beverungen</t>
  </si>
  <si>
    <t>002-Beverungen</t>
  </si>
  <si>
    <t>003-Beverungen</t>
  </si>
  <si>
    <t>004-Amelunxen</t>
  </si>
  <si>
    <t>005-Blankenau</t>
  </si>
  <si>
    <t>006-Dalhausen</t>
  </si>
  <si>
    <t>Landtagswahl 22.05.2005</t>
  </si>
  <si>
    <t>rechtigte</t>
  </si>
  <si>
    <t>Wahlbe-</t>
  </si>
  <si>
    <t>Sonstige</t>
  </si>
  <si>
    <t>Zusammenstellung der Ergebnisse nach Stimmbezirken</t>
  </si>
  <si>
    <t>007-Drenke</t>
  </si>
  <si>
    <t>008-Haarbrück</t>
  </si>
  <si>
    <t>009-Herstelle</t>
  </si>
  <si>
    <t>011-Rothe</t>
  </si>
  <si>
    <t>012-Tietelsen</t>
  </si>
  <si>
    <t>013-Wehrden</t>
  </si>
  <si>
    <t>010-Jakobsberg</t>
  </si>
  <si>
    <t>014-Würgassen</t>
  </si>
  <si>
    <t>Landtagswahl 14.05.1995</t>
  </si>
  <si>
    <t>Landtagswahl 14.05.2000</t>
  </si>
  <si>
    <t>Landtagswahl 13.05.2012</t>
  </si>
  <si>
    <t>Piraten</t>
  </si>
  <si>
    <t>Landtagswahl 09.05.2010</t>
  </si>
  <si>
    <t>300-Kernstadt</t>
  </si>
  <si>
    <t>100-Briefwahl Kernstadt</t>
  </si>
  <si>
    <t>332-Stadt Beverungen</t>
  </si>
  <si>
    <t>200-Briefwahl Ortschaften</t>
  </si>
  <si>
    <t>Hinweise zu dieser Wahldatenauswertung</t>
  </si>
  <si>
    <t xml:space="preserve">Die Auswertungen beruhen auf den Wahldaten, welche mir zu Verfügung standen. Ich übernehme keine Gewähr, dass alle Werte, Berechnungen und Ergebnisse korrekt sind.
Die Auswertung habe ich auf Ortsebene durchgeführt, da sich die Wahlkreise innerhalb der Orte schon öfter geändert worden sind.
Die einzelnen Blätter dieser Exceldatei sind geschützt worden, um zu verhindern, dass die Datei in abgeänderter Form in den Umlauf gelangt. Die hier geschützte Datei kann weitergegeben werden.
Für Verbesserungsvorschläge, Hinweise oder Fehler in der hier gezeigten Auswertung, wenden Sie sich bitte an mich über meine Emailadresse: Frank.Schepke@spd-beverungen.de
Diese Datei ist vom Downloadbereich der Internetseite vom SPD OV Beverungen www.spd-beverungen.de entnommen worden.
</t>
  </si>
  <si>
    <t>Ihr Frank Schepke</t>
  </si>
  <si>
    <t>Landtagswahl 14.05.2017</t>
  </si>
  <si>
    <t>DIE LINKE</t>
  </si>
  <si>
    <t>AfD</t>
  </si>
  <si>
    <t>Zusammenstellung der Ergebnisse nach Stimmbezirken (Erststimme)</t>
  </si>
  <si>
    <t>Unabh.B.</t>
  </si>
  <si>
    <t>Unruhe</t>
  </si>
  <si>
    <t>Fehring</t>
  </si>
  <si>
    <t>Zurbrüggen</t>
  </si>
  <si>
    <t>Bläsing</t>
  </si>
  <si>
    <t>Seemann</t>
  </si>
  <si>
    <t>Marsch</t>
  </si>
  <si>
    <t>Feldmann</t>
  </si>
  <si>
    <t>NPD</t>
  </si>
  <si>
    <t>WASG</t>
  </si>
  <si>
    <t>Zusammenstellung der Ergebnisse nach Stimmbezirken (Erststimmen)</t>
  </si>
  <si>
    <t>Kandidaten</t>
  </si>
  <si>
    <t>Meyer</t>
  </si>
  <si>
    <t>Krüger</t>
  </si>
  <si>
    <t>Otte</t>
  </si>
  <si>
    <t>BüSo</t>
  </si>
  <si>
    <t>FAMILIE</t>
  </si>
  <si>
    <t>Fahlbusch</t>
  </si>
  <si>
    <t>Bareuther</t>
  </si>
  <si>
    <t>Eisele</t>
  </si>
  <si>
    <t>Gödeke</t>
  </si>
  <si>
    <t>Falke</t>
  </si>
  <si>
    <t>Stritter</t>
  </si>
  <si>
    <t>Volacek</t>
  </si>
  <si>
    <t>Flemming-Schmidt</t>
  </si>
  <si>
    <t>Franzmann</t>
  </si>
  <si>
    <t>Goeken</t>
  </si>
  <si>
    <t>Ewers</t>
  </si>
  <si>
    <t>Rottermund</t>
  </si>
  <si>
    <t>Senges</t>
  </si>
  <si>
    <t>Spieker</t>
  </si>
  <si>
    <t>Die Linke</t>
  </si>
  <si>
    <t xml:space="preserve">Entwicklung 1995 - 2017 </t>
  </si>
  <si>
    <t>Stand: 03.06.2017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</si>
</sst>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9" x14ac:knownFonts="1">
    <font>
      <sz val="10"/>
      <name val="Arial"/>
    </font>
    <font>
      <b/>
      <sz val="10"/>
      <name val="MS Sans Serif"/>
      <family val="2"/>
    </font>
    <font>
      <b/>
      <sz val="10"/>
      <name val="Arial"/>
      <family val="2"/>
    </font>
    <font>
      <sz val="10"/>
      <name val="Arial"/>
      <family val="2"/>
    </font>
    <font>
      <b/>
      <sz val="12"/>
      <name val="Calibri"/>
      <family val="2"/>
      <scheme val="minor"/>
    </font>
    <font>
      <sz val="10"/>
      <name val="Calibri"/>
      <family val="2"/>
      <scheme val="minor"/>
    </font>
    <font>
      <sz val="10"/>
      <color theme="0"/>
      <name val="Calibri"/>
      <family val="2"/>
      <scheme val="minor"/>
    </font>
    <font>
      <b/>
      <sz val="10"/>
      <name val="Calibri"/>
      <family val="2"/>
      <scheme val="minor"/>
    </font>
    <font>
      <u/>
      <sz val="10"/>
      <color theme="10"/>
      <name val="Arial"/>
      <family val="2"/>
    </font>
    <font>
      <b/>
      <u/>
      <sz val="10"/>
      <name val="Calibri"/>
      <family val="2"/>
      <scheme val="minor"/>
    </font>
    <font>
      <i/>
      <sz val="10"/>
      <name val="Calibri"/>
      <family val="2"/>
      <scheme val="minor"/>
    </font>
    <font>
      <b/>
      <sz val="12"/>
      <name val="Calibri"/>
      <family val="2"/>
      <scheme val="minor"/>
    </font>
    <font>
      <sz val="10"/>
      <name val="Arial"/>
    </font>
    <font>
      <sz val="10"/>
      <name val="Calibri"/>
      <family val="2"/>
      <scheme val="minor"/>
    </font>
    <font>
      <sz val="10"/>
      <color theme="0"/>
      <name val="Calibri"/>
      <family val="2"/>
      <scheme val="minor"/>
    </font>
    <font>
      <sz val="10"/>
      <name val="Arial"/>
      <family val="2"/>
    </font>
    <font>
      <b/>
      <sz val="10"/>
      <name val="Calibri"/>
      <family val="2"/>
      <scheme val="minor"/>
    </font>
    <font>
      <b/>
      <sz val="10"/>
      <name val="Arial"/>
      <family val="2"/>
    </font>
    <font>
      <sz val="10"/>
      <color theme="0"/>
      <name val="Arial"/>
      <family val="2"/>
    </font>
  </fonts>
  <fills count="18">
    <fill>
      <patternFill patternType="none"/>
    </fill>
    <fill>
      <patternFill patternType="gray125"/>
    </fill>
    <fill>
      <patternFill patternType="solid">
        <fgColor theme="0" tint="-4.9989318521683403E-2"/>
        <bgColor indexed="64"/>
      </patternFill>
    </fill>
    <fill>
      <patternFill patternType="solid">
        <fgColor theme="1"/>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rgb="FF00B0F0"/>
        <bgColor indexed="64"/>
      </patternFill>
    </fill>
    <fill>
      <patternFill patternType="solid">
        <fgColor rgb="FFFFC000"/>
        <bgColor indexed="64"/>
      </patternFill>
    </fill>
    <fill>
      <patternFill patternType="solid">
        <fgColor theme="6" tint="0.79998168889431442"/>
        <bgColor indexed="64"/>
      </patternFill>
    </fill>
    <fill>
      <patternFill patternType="solid">
        <fgColor theme="0"/>
        <bgColor indexed="64"/>
      </patternFill>
    </fill>
    <fill>
      <patternFill patternType="solid">
        <fgColor rgb="FFFF0066"/>
        <bgColor indexed="64"/>
      </patternFill>
    </fill>
    <fill>
      <patternFill patternType="solid">
        <fgColor theme="7" tint="0.39997558519241921"/>
        <bgColor indexed="64"/>
      </patternFill>
    </fill>
    <fill>
      <patternFill patternType="solid">
        <fgColor rgb="FF0070C0"/>
        <bgColor indexed="64"/>
      </patternFill>
    </fill>
    <fill>
      <patternFill patternType="solid">
        <fgColor rgb="FF002060"/>
        <bgColor indexed="64"/>
      </patternFill>
    </fill>
    <fill>
      <patternFill patternType="solid">
        <fgColor theme="7" tint="-0.499984740745262"/>
        <bgColor indexed="64"/>
      </patternFill>
    </fill>
    <fill>
      <patternFill patternType="solid">
        <fgColor theme="3" tint="0.39997558519241921"/>
        <bgColor indexed="64"/>
      </patternFill>
    </fill>
    <fill>
      <patternFill patternType="solid">
        <fgColor rgb="FFFF6600"/>
        <bgColor indexed="64"/>
      </patternFill>
    </fill>
  </fills>
  <borders count="20">
    <border>
      <left/>
      <right/>
      <top/>
      <bottom/>
      <diagonal/>
    </border>
    <border>
      <left/>
      <right style="thin">
        <color indexed="64"/>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auto="1"/>
      </left>
      <right style="double">
        <color auto="1"/>
      </right>
      <top style="double">
        <color auto="1"/>
      </top>
      <bottom/>
      <diagonal/>
    </border>
    <border>
      <left style="double">
        <color auto="1"/>
      </left>
      <right style="double">
        <color auto="1"/>
      </right>
      <top/>
      <bottom/>
      <diagonal/>
    </border>
    <border>
      <left style="double">
        <color auto="1"/>
      </left>
      <right style="double">
        <color auto="1"/>
      </right>
      <top/>
      <bottom style="double">
        <color auto="1"/>
      </bottom>
      <diagonal/>
    </border>
    <border>
      <left style="double">
        <color indexed="64"/>
      </left>
      <right/>
      <top/>
      <bottom style="thin">
        <color indexed="64"/>
      </bottom>
      <diagonal/>
    </border>
    <border>
      <left style="double">
        <color indexed="64"/>
      </left>
      <right/>
      <top/>
      <bottom/>
      <diagonal/>
    </border>
    <border>
      <left style="double">
        <color indexed="64"/>
      </left>
      <right/>
      <top style="thin">
        <color indexed="64"/>
      </top>
      <bottom/>
      <diagonal/>
    </border>
  </borders>
  <cellStyleXfs count="2">
    <xf numFmtId="0" fontId="0" fillId="0" borderId="0"/>
    <xf numFmtId="0" fontId="8" fillId="0" borderId="0" applyNumberFormat="0" applyFill="0" applyBorder="0" applyAlignment="0" applyProtection="0"/>
  </cellStyleXfs>
  <cellXfs count="174">
    <xf numFmtId="0" fontId="0" fillId="0" borderId="0" xfId="0"/>
    <xf numFmtId="0" fontId="1" fillId="0" borderId="0" xfId="0" applyFont="1"/>
    <xf numFmtId="0" fontId="2" fillId="0" borderId="0" xfId="0" applyFont="1"/>
    <xf numFmtId="0" fontId="0" fillId="0" borderId="0" xfId="0" applyBorder="1"/>
    <xf numFmtId="0" fontId="3" fillId="0" borderId="0" xfId="0" applyFont="1"/>
    <xf numFmtId="0" fontId="5" fillId="0" borderId="0" xfId="0" applyFont="1"/>
    <xf numFmtId="0" fontId="5" fillId="2" borderId="0" xfId="0" applyFont="1" applyFill="1"/>
    <xf numFmtId="0" fontId="5" fillId="2" borderId="0" xfId="0" applyFont="1" applyFill="1" applyAlignment="1">
      <alignment horizontal="center" vertical="center"/>
    </xf>
    <xf numFmtId="0" fontId="6" fillId="3" borderId="0" xfId="0" applyFont="1" applyFill="1" applyAlignment="1">
      <alignment horizontal="center" vertical="center"/>
    </xf>
    <xf numFmtId="0" fontId="6" fillId="3" borderId="0" xfId="0" quotePrefix="1" applyFont="1" applyFill="1" applyAlignment="1">
      <alignment horizontal="center" vertical="center"/>
    </xf>
    <xf numFmtId="0" fontId="6" fillId="4" borderId="0" xfId="0" applyFont="1" applyFill="1" applyAlignment="1">
      <alignment horizontal="center" vertical="center"/>
    </xf>
    <xf numFmtId="0" fontId="6" fillId="4" borderId="0" xfId="0" quotePrefix="1" applyFont="1" applyFill="1" applyAlignment="1">
      <alignment horizontal="center" vertical="center"/>
    </xf>
    <xf numFmtId="0" fontId="5" fillId="5" borderId="0" xfId="0" applyFont="1" applyFill="1" applyAlignment="1">
      <alignment horizontal="center" vertical="center"/>
    </xf>
    <xf numFmtId="0" fontId="5" fillId="5" borderId="0" xfId="0" quotePrefix="1" applyFont="1" applyFill="1" applyAlignment="1">
      <alignment horizontal="center" vertical="center"/>
    </xf>
    <xf numFmtId="0" fontId="6" fillId="6" borderId="0" xfId="0" applyFont="1" applyFill="1" applyAlignment="1">
      <alignment horizontal="center" vertical="center"/>
    </xf>
    <xf numFmtId="0" fontId="6" fillId="6" borderId="0" xfId="0" quotePrefix="1" applyFont="1" applyFill="1" applyAlignment="1">
      <alignment horizontal="center" vertical="center"/>
    </xf>
    <xf numFmtId="0" fontId="5" fillId="0" borderId="4" xfId="0" applyFont="1" applyBorder="1"/>
    <xf numFmtId="0" fontId="5" fillId="0" borderId="5" xfId="0" applyFont="1" applyBorder="1"/>
    <xf numFmtId="0" fontId="5" fillId="0" borderId="6" xfId="0" applyFont="1" applyBorder="1"/>
    <xf numFmtId="10" fontId="5" fillId="0" borderId="6" xfId="0" applyNumberFormat="1" applyFont="1" applyBorder="1"/>
    <xf numFmtId="10" fontId="5" fillId="0" borderId="7" xfId="0" applyNumberFormat="1" applyFont="1" applyBorder="1"/>
    <xf numFmtId="0" fontId="5" fillId="0" borderId="8" xfId="0" applyFont="1" applyBorder="1"/>
    <xf numFmtId="0" fontId="5" fillId="0" borderId="9" xfId="0" applyFont="1" applyBorder="1"/>
    <xf numFmtId="0" fontId="5" fillId="0" borderId="0" xfId="0" applyFont="1" applyBorder="1"/>
    <xf numFmtId="10" fontId="5" fillId="0" borderId="0" xfId="0" applyNumberFormat="1" applyFont="1" applyBorder="1"/>
    <xf numFmtId="10" fontId="5" fillId="0" borderId="1" xfId="0" applyNumberFormat="1" applyFont="1" applyBorder="1"/>
    <xf numFmtId="0" fontId="7" fillId="0" borderId="8" xfId="0" applyFont="1" applyBorder="1"/>
    <xf numFmtId="0" fontId="7" fillId="0" borderId="9" xfId="0" applyFont="1" applyBorder="1"/>
    <xf numFmtId="0" fontId="7" fillId="0" borderId="0" xfId="0" applyFont="1" applyBorder="1"/>
    <xf numFmtId="10" fontId="7" fillId="0" borderId="0" xfId="0" applyNumberFormat="1" applyFont="1" applyBorder="1"/>
    <xf numFmtId="10" fontId="7" fillId="0" borderId="1" xfId="0" applyNumberFormat="1" applyFont="1" applyBorder="1"/>
    <xf numFmtId="0" fontId="8" fillId="0" borderId="0" xfId="1"/>
    <xf numFmtId="0" fontId="7" fillId="0" borderId="10" xfId="0" applyFont="1" applyBorder="1"/>
    <xf numFmtId="0" fontId="7" fillId="0" borderId="11" xfId="0" applyFont="1" applyBorder="1"/>
    <xf numFmtId="0" fontId="7" fillId="0" borderId="12" xfId="0" applyFont="1" applyBorder="1"/>
    <xf numFmtId="10" fontId="7" fillId="0" borderId="12" xfId="0" applyNumberFormat="1" applyFont="1" applyBorder="1"/>
    <xf numFmtId="10" fontId="7" fillId="0" borderId="13" xfId="0" applyNumberFormat="1" applyFont="1" applyBorder="1"/>
    <xf numFmtId="0" fontId="5" fillId="0" borderId="1" xfId="0" applyFont="1" applyBorder="1"/>
    <xf numFmtId="0" fontId="5" fillId="8" borderId="0" xfId="0" quotePrefix="1" applyFont="1" applyFill="1" applyAlignment="1">
      <alignment horizontal="center" vertical="center"/>
    </xf>
    <xf numFmtId="0" fontId="5" fillId="0" borderId="3" xfId="0" applyFont="1" applyBorder="1"/>
    <xf numFmtId="0" fontId="5" fillId="0" borderId="2" xfId="0" applyFont="1" applyBorder="1"/>
    <xf numFmtId="0" fontId="5" fillId="0" borderId="2" xfId="0" applyFont="1" applyFill="1" applyBorder="1"/>
    <xf numFmtId="2" fontId="5" fillId="0" borderId="0" xfId="0" applyNumberFormat="1" applyFont="1"/>
    <xf numFmtId="0" fontId="7" fillId="0" borderId="0" xfId="0" applyFont="1"/>
    <xf numFmtId="10" fontId="5" fillId="0" borderId="0" xfId="0" applyNumberFormat="1" applyFont="1"/>
    <xf numFmtId="0" fontId="5" fillId="0" borderId="0" xfId="0" applyFont="1" applyFill="1" applyBorder="1"/>
    <xf numFmtId="2" fontId="5" fillId="0" borderId="0" xfId="0" applyNumberFormat="1" applyFont="1" applyBorder="1"/>
    <xf numFmtId="0" fontId="6" fillId="0" borderId="0" xfId="0" applyFont="1"/>
    <xf numFmtId="0" fontId="5" fillId="2" borderId="0" xfId="0" quotePrefix="1" applyFont="1" applyFill="1" applyAlignment="1">
      <alignment horizontal="center" vertical="center"/>
    </xf>
    <xf numFmtId="0" fontId="9" fillId="9" borderId="14" xfId="0" applyFont="1" applyFill="1" applyBorder="1" applyAlignment="1">
      <alignment horizontal="center"/>
    </xf>
    <xf numFmtId="0" fontId="5" fillId="9" borderId="15" xfId="0" applyFont="1" applyFill="1" applyBorder="1"/>
    <xf numFmtId="164" fontId="5" fillId="9" borderId="15" xfId="0" applyNumberFormat="1" applyFont="1" applyFill="1" applyBorder="1" applyAlignment="1">
      <alignment wrapText="1"/>
    </xf>
    <xf numFmtId="0" fontId="10" fillId="9" borderId="16" xfId="0" applyFont="1" applyFill="1" applyBorder="1" applyAlignment="1">
      <alignment horizontal="right"/>
    </xf>
    <xf numFmtId="0" fontId="0" fillId="0" borderId="0" xfId="0" quotePrefix="1"/>
    <xf numFmtId="0" fontId="12" fillId="0" borderId="0" xfId="0" applyFont="1"/>
    <xf numFmtId="0" fontId="13" fillId="0" borderId="0" xfId="0" applyFont="1"/>
    <xf numFmtId="0" fontId="13" fillId="2" borderId="0" xfId="0" applyFont="1" applyFill="1"/>
    <xf numFmtId="0" fontId="13" fillId="2" borderId="0" xfId="0" applyFont="1" applyFill="1" applyAlignment="1">
      <alignment horizontal="center" vertical="center"/>
    </xf>
    <xf numFmtId="0" fontId="14" fillId="4" borderId="0" xfId="0" applyFont="1" applyFill="1" applyAlignment="1">
      <alignment horizontal="center" vertical="center"/>
    </xf>
    <xf numFmtId="0" fontId="14" fillId="4" borderId="0" xfId="0" quotePrefix="1" applyFont="1" applyFill="1" applyAlignment="1">
      <alignment horizontal="center" vertical="center"/>
    </xf>
    <xf numFmtId="0" fontId="14" fillId="3" borderId="0" xfId="0" applyFont="1" applyFill="1" applyAlignment="1">
      <alignment horizontal="center" vertical="center"/>
    </xf>
    <xf numFmtId="0" fontId="14" fillId="3" borderId="0" xfId="0" quotePrefix="1" applyFont="1" applyFill="1" applyAlignment="1">
      <alignment horizontal="center" vertical="center"/>
    </xf>
    <xf numFmtId="0" fontId="13" fillId="5" borderId="0" xfId="0" applyFont="1" applyFill="1" applyAlignment="1">
      <alignment horizontal="center" vertical="center"/>
    </xf>
    <xf numFmtId="0" fontId="13" fillId="5" borderId="0" xfId="0" quotePrefix="1" applyFont="1" applyFill="1" applyAlignment="1">
      <alignment horizontal="center" vertical="center"/>
    </xf>
    <xf numFmtId="0" fontId="14" fillId="6" borderId="0" xfId="0" applyFont="1" applyFill="1" applyAlignment="1">
      <alignment horizontal="center" vertical="center"/>
    </xf>
    <xf numFmtId="0" fontId="14" fillId="6" borderId="0" xfId="0" quotePrefix="1" applyFont="1" applyFill="1" applyAlignment="1">
      <alignment horizontal="center" vertical="center"/>
    </xf>
    <xf numFmtId="0" fontId="13" fillId="0" borderId="4" xfId="0" applyFont="1" applyBorder="1"/>
    <xf numFmtId="0" fontId="13" fillId="0" borderId="5" xfId="0" applyFont="1" applyBorder="1"/>
    <xf numFmtId="10" fontId="13" fillId="0" borderId="6" xfId="0" applyNumberFormat="1" applyFont="1" applyBorder="1"/>
    <xf numFmtId="10" fontId="13" fillId="0" borderId="7" xfId="0" applyNumberFormat="1" applyFont="1" applyBorder="1"/>
    <xf numFmtId="0" fontId="13" fillId="0" borderId="8" xfId="0" applyFont="1" applyBorder="1"/>
    <xf numFmtId="0" fontId="13" fillId="0" borderId="9" xfId="0" applyFont="1" applyBorder="1"/>
    <xf numFmtId="10" fontId="13" fillId="0" borderId="0" xfId="0" applyNumberFormat="1" applyFont="1" applyBorder="1"/>
    <xf numFmtId="10" fontId="13" fillId="0" borderId="1" xfId="0" applyNumberFormat="1" applyFont="1" applyBorder="1"/>
    <xf numFmtId="0" fontId="16" fillId="0" borderId="8" xfId="0" applyFont="1" applyBorder="1"/>
    <xf numFmtId="10" fontId="16" fillId="0" borderId="0" xfId="0" applyNumberFormat="1" applyFont="1" applyBorder="1"/>
    <xf numFmtId="10" fontId="16" fillId="0" borderId="1" xfId="0" applyNumberFormat="1" applyFont="1" applyBorder="1"/>
    <xf numFmtId="0" fontId="17" fillId="0" borderId="0" xfId="0" applyFont="1"/>
    <xf numFmtId="0" fontId="16" fillId="0" borderId="0" xfId="0" applyFont="1"/>
    <xf numFmtId="0" fontId="13" fillId="2" borderId="0" xfId="0" quotePrefix="1" applyFont="1" applyFill="1" applyAlignment="1">
      <alignment horizontal="center" vertical="center"/>
    </xf>
    <xf numFmtId="10" fontId="13" fillId="0" borderId="0" xfId="0" applyNumberFormat="1" applyFont="1"/>
    <xf numFmtId="0" fontId="13" fillId="10" borderId="5" xfId="0" applyFont="1" applyFill="1" applyBorder="1"/>
    <xf numFmtId="0" fontId="13" fillId="10" borderId="6" xfId="0" applyFont="1" applyFill="1" applyBorder="1"/>
    <xf numFmtId="0" fontId="13" fillId="10" borderId="9" xfId="0" applyFont="1" applyFill="1" applyBorder="1"/>
    <xf numFmtId="0" fontId="13" fillId="10" borderId="0" xfId="0" applyFont="1" applyFill="1" applyBorder="1"/>
    <xf numFmtId="0" fontId="16" fillId="10" borderId="9" xfId="0" applyFont="1" applyFill="1" applyBorder="1"/>
    <xf numFmtId="0" fontId="16" fillId="10" borderId="0" xfId="0" applyFont="1" applyFill="1" applyBorder="1"/>
    <xf numFmtId="0" fontId="13" fillId="11" borderId="0" xfId="0" quotePrefix="1" applyFont="1" applyFill="1" applyAlignment="1">
      <alignment horizontal="center" vertical="center"/>
    </xf>
    <xf numFmtId="0" fontId="13" fillId="7" borderId="0" xfId="0" quotePrefix="1" applyFont="1" applyFill="1" applyAlignment="1">
      <alignment horizontal="center" vertical="center"/>
    </xf>
    <xf numFmtId="1" fontId="12" fillId="0" borderId="0" xfId="0" applyNumberFormat="1" applyFont="1"/>
    <xf numFmtId="0" fontId="5" fillId="12" borderId="0" xfId="0" applyFont="1" applyFill="1" applyAlignment="1">
      <alignment horizontal="center" vertical="center"/>
    </xf>
    <xf numFmtId="0" fontId="6" fillId="13" borderId="0" xfId="0" applyFont="1" applyFill="1" applyAlignment="1">
      <alignment horizontal="center" vertical="center"/>
    </xf>
    <xf numFmtId="0" fontId="6" fillId="14" borderId="0" xfId="0" applyFont="1" applyFill="1" applyAlignment="1">
      <alignment horizontal="center" vertical="center"/>
    </xf>
    <xf numFmtId="1" fontId="0" fillId="0" borderId="0" xfId="0" applyNumberFormat="1"/>
    <xf numFmtId="0" fontId="6" fillId="16" borderId="0" xfId="0" applyFont="1" applyFill="1" applyAlignment="1">
      <alignment horizontal="center" vertical="center"/>
    </xf>
    <xf numFmtId="0" fontId="6" fillId="16" borderId="0" xfId="0" quotePrefix="1" applyFont="1" applyFill="1" applyAlignment="1">
      <alignment horizontal="center" vertical="center"/>
    </xf>
    <xf numFmtId="0" fontId="5" fillId="12" borderId="18" xfId="0" applyFont="1" applyFill="1" applyBorder="1" applyAlignment="1">
      <alignment horizontal="center" vertical="center"/>
    </xf>
    <xf numFmtId="0" fontId="5" fillId="12" borderId="0" xfId="0" applyFont="1" applyFill="1" applyBorder="1" applyAlignment="1">
      <alignment horizontal="center" vertical="center"/>
    </xf>
    <xf numFmtId="0" fontId="5" fillId="0" borderId="19" xfId="0" applyFont="1" applyBorder="1"/>
    <xf numFmtId="0" fontId="5" fillId="0" borderId="18" xfId="0" applyFont="1" applyBorder="1"/>
    <xf numFmtId="0" fontId="7" fillId="0" borderId="18" xfId="0" applyFont="1" applyBorder="1"/>
    <xf numFmtId="0" fontId="7" fillId="0" borderId="17" xfId="0" applyFont="1" applyBorder="1"/>
    <xf numFmtId="0" fontId="5" fillId="17" borderId="0" xfId="0" applyFont="1" applyFill="1" applyAlignment="1">
      <alignment horizontal="center" vertical="center"/>
    </xf>
    <xf numFmtId="0" fontId="5" fillId="7" borderId="0" xfId="0" applyFont="1" applyFill="1" applyAlignment="1">
      <alignment horizontal="center" vertical="center"/>
    </xf>
    <xf numFmtId="0" fontId="6" fillId="15" borderId="0" xfId="0" applyFont="1" applyFill="1" applyAlignment="1">
      <alignment horizontal="center" vertical="center"/>
    </xf>
    <xf numFmtId="0" fontId="5" fillId="12" borderId="12" xfId="0" applyFont="1" applyFill="1" applyBorder="1" applyAlignment="1">
      <alignment horizontal="center" vertical="center"/>
    </xf>
    <xf numFmtId="0" fontId="5" fillId="11" borderId="0" xfId="0" applyFont="1" applyFill="1" applyAlignment="1">
      <alignment horizontal="center" vertical="center"/>
    </xf>
    <xf numFmtId="0" fontId="6" fillId="14" borderId="18" xfId="0" applyFont="1" applyFill="1" applyBorder="1" applyAlignment="1">
      <alignment horizontal="center" vertical="center"/>
    </xf>
    <xf numFmtId="0" fontId="6" fillId="14" borderId="0" xfId="0" applyFont="1" applyFill="1" applyBorder="1" applyAlignment="1">
      <alignment horizontal="center" vertical="center"/>
    </xf>
    <xf numFmtId="2" fontId="13" fillId="11" borderId="18" xfId="0" quotePrefix="1" applyNumberFormat="1" applyFont="1" applyFill="1" applyBorder="1" applyAlignment="1">
      <alignment horizontal="center" vertical="center"/>
    </xf>
    <xf numFmtId="2" fontId="13" fillId="11" borderId="0" xfId="0" quotePrefix="1" applyNumberFormat="1" applyFont="1" applyFill="1" applyBorder="1" applyAlignment="1">
      <alignment horizontal="center" vertical="center"/>
    </xf>
    <xf numFmtId="2" fontId="5" fillId="0" borderId="19" xfId="0" applyNumberFormat="1" applyFont="1" applyBorder="1"/>
    <xf numFmtId="2" fontId="5" fillId="0" borderId="7" xfId="0" applyNumberFormat="1" applyFont="1" applyBorder="1"/>
    <xf numFmtId="2" fontId="5" fillId="0" borderId="18" xfId="0" applyNumberFormat="1" applyFont="1" applyBorder="1"/>
    <xf numFmtId="2" fontId="5" fillId="0" borderId="1" xfId="0" applyNumberFormat="1" applyFont="1" applyBorder="1"/>
    <xf numFmtId="2" fontId="7" fillId="0" borderId="18" xfId="0" applyNumberFormat="1" applyFont="1" applyBorder="1"/>
    <xf numFmtId="2" fontId="7" fillId="0" borderId="1" xfId="0" applyNumberFormat="1" applyFont="1" applyBorder="1"/>
    <xf numFmtId="2" fontId="7" fillId="0" borderId="17" xfId="0" applyNumberFormat="1" applyFont="1" applyBorder="1"/>
    <xf numFmtId="2" fontId="7" fillId="0" borderId="13" xfId="0" applyNumberFormat="1" applyFont="1" applyBorder="1"/>
    <xf numFmtId="0" fontId="13" fillId="11" borderId="18" xfId="0" quotePrefix="1" applyFont="1" applyFill="1" applyBorder="1" applyAlignment="1">
      <alignment horizontal="center" vertical="center"/>
    </xf>
    <xf numFmtId="0" fontId="13" fillId="11" borderId="0" xfId="0" quotePrefix="1" applyFont="1" applyFill="1" applyBorder="1" applyAlignment="1">
      <alignment horizontal="center" vertical="center"/>
    </xf>
    <xf numFmtId="0" fontId="13" fillId="8" borderId="18" xfId="0" quotePrefix="1" applyFont="1" applyFill="1" applyBorder="1" applyAlignment="1">
      <alignment horizontal="center" vertical="center"/>
    </xf>
    <xf numFmtId="0" fontId="13" fillId="8" borderId="0" xfId="0" quotePrefix="1" applyFont="1" applyFill="1" applyBorder="1" applyAlignment="1">
      <alignment horizontal="center" vertical="center"/>
    </xf>
    <xf numFmtId="0" fontId="13" fillId="0" borderId="19" xfId="0" applyFont="1" applyBorder="1"/>
    <xf numFmtId="0" fontId="13" fillId="0" borderId="18" xfId="0" applyFont="1" applyBorder="1"/>
    <xf numFmtId="0" fontId="16" fillId="10" borderId="18" xfId="0" applyFont="1" applyFill="1" applyBorder="1"/>
    <xf numFmtId="0" fontId="13" fillId="0" borderId="0" xfId="0" applyFont="1" applyAlignment="1"/>
    <xf numFmtId="0" fontId="12" fillId="0" borderId="0" xfId="0" applyFont="1" applyAlignment="1"/>
    <xf numFmtId="0" fontId="11" fillId="0" borderId="0" xfId="0" applyFont="1" applyAlignment="1">
      <alignment horizontal="center"/>
    </xf>
    <xf numFmtId="0" fontId="4" fillId="0" borderId="0" xfId="0" applyFont="1" applyAlignment="1">
      <alignment horizontal="center"/>
    </xf>
    <xf numFmtId="0" fontId="13" fillId="2" borderId="0" xfId="0" applyFont="1" applyFill="1" applyAlignment="1">
      <alignment horizontal="center"/>
    </xf>
    <xf numFmtId="0" fontId="13" fillId="0" borderId="0" xfId="0" applyFont="1" applyAlignment="1">
      <alignment horizontal="center"/>
    </xf>
    <xf numFmtId="0" fontId="14" fillId="4" borderId="0" xfId="0" applyFont="1" applyFill="1" applyAlignment="1">
      <alignment horizontal="center"/>
    </xf>
    <xf numFmtId="0" fontId="14" fillId="3" borderId="0" xfId="0" applyFont="1" applyFill="1" applyAlignment="1">
      <alignment horizontal="center"/>
    </xf>
    <xf numFmtId="0" fontId="13" fillId="5" borderId="0" xfId="0" applyFont="1" applyFill="1" applyAlignment="1">
      <alignment horizontal="center"/>
    </xf>
    <xf numFmtId="0" fontId="14" fillId="6" borderId="0" xfId="0" applyFont="1" applyFill="1" applyAlignment="1">
      <alignment horizontal="center"/>
    </xf>
    <xf numFmtId="0" fontId="13" fillId="8" borderId="18" xfId="0" applyFont="1" applyFill="1" applyBorder="1" applyAlignment="1">
      <alignment horizontal="center"/>
    </xf>
    <xf numFmtId="0" fontId="15" fillId="8" borderId="0" xfId="0" applyFont="1" applyFill="1" applyBorder="1" applyAlignment="1">
      <alignment horizontal="center"/>
    </xf>
    <xf numFmtId="0" fontId="5" fillId="11" borderId="0" xfId="0" applyFont="1" applyFill="1" applyAlignment="1">
      <alignment horizontal="center"/>
    </xf>
    <xf numFmtId="0" fontId="5" fillId="0" borderId="0" xfId="0" applyFont="1" applyAlignment="1">
      <alignment horizontal="center"/>
    </xf>
    <xf numFmtId="0" fontId="5" fillId="12" borderId="0" xfId="0" applyFont="1" applyFill="1" applyAlignment="1">
      <alignment horizontal="center"/>
    </xf>
    <xf numFmtId="0" fontId="3" fillId="12" borderId="0" xfId="0" applyFont="1" applyFill="1" applyAlignment="1"/>
    <xf numFmtId="0" fontId="5" fillId="7" borderId="0" xfId="0" applyFont="1" applyFill="1" applyAlignment="1">
      <alignment horizontal="center"/>
    </xf>
    <xf numFmtId="0" fontId="6" fillId="4" borderId="0" xfId="0" applyFont="1" applyFill="1" applyAlignment="1">
      <alignment horizontal="center"/>
    </xf>
    <xf numFmtId="0" fontId="6" fillId="16" borderId="0" xfId="0" applyFont="1" applyFill="1" applyAlignment="1">
      <alignment horizontal="center"/>
    </xf>
    <xf numFmtId="0" fontId="6" fillId="3" borderId="0" xfId="0" applyFont="1" applyFill="1" applyAlignment="1">
      <alignment horizontal="center"/>
    </xf>
    <xf numFmtId="0" fontId="5" fillId="5" borderId="0" xfId="0" applyFont="1" applyFill="1" applyAlignment="1">
      <alignment horizontal="center"/>
    </xf>
    <xf numFmtId="0" fontId="6" fillId="6" borderId="0" xfId="0" applyFont="1" applyFill="1" applyAlignment="1">
      <alignment horizontal="center"/>
    </xf>
    <xf numFmtId="0" fontId="5" fillId="8" borderId="18" xfId="0" applyFont="1" applyFill="1" applyBorder="1" applyAlignment="1">
      <alignment horizontal="center"/>
    </xf>
    <xf numFmtId="0" fontId="5" fillId="0" borderId="0" xfId="0" applyFont="1" applyAlignment="1"/>
    <xf numFmtId="0" fontId="0" fillId="0" borderId="0" xfId="0" applyAlignment="1"/>
    <xf numFmtId="0" fontId="5" fillId="2" borderId="0" xfId="0" applyFont="1" applyFill="1" applyAlignment="1">
      <alignment horizontal="center"/>
    </xf>
    <xf numFmtId="0" fontId="5" fillId="8" borderId="0" xfId="0" applyFont="1" applyFill="1" applyAlignment="1">
      <alignment horizontal="center"/>
    </xf>
    <xf numFmtId="0" fontId="3" fillId="8" borderId="0" xfId="0" applyFont="1" applyFill="1" applyAlignment="1">
      <alignment horizontal="center"/>
    </xf>
    <xf numFmtId="0" fontId="5" fillId="11" borderId="18" xfId="0" applyFont="1" applyFill="1" applyBorder="1" applyAlignment="1">
      <alignment horizontal="center"/>
    </xf>
    <xf numFmtId="0" fontId="5" fillId="0" borderId="0" xfId="0" applyFont="1" applyBorder="1" applyAlignment="1">
      <alignment horizontal="center"/>
    </xf>
    <xf numFmtId="2" fontId="5" fillId="11" borderId="18" xfId="0" applyNumberFormat="1" applyFont="1" applyFill="1" applyBorder="1" applyAlignment="1">
      <alignment horizontal="center"/>
    </xf>
    <xf numFmtId="2" fontId="5" fillId="0" borderId="0" xfId="0" applyNumberFormat="1" applyFont="1" applyBorder="1" applyAlignment="1">
      <alignment horizontal="center"/>
    </xf>
    <xf numFmtId="0" fontId="6" fillId="14" borderId="0" xfId="0" applyFont="1" applyFill="1" applyAlignment="1">
      <alignment horizontal="center"/>
    </xf>
    <xf numFmtId="0" fontId="18" fillId="14" borderId="0" xfId="0" applyFont="1" applyFill="1" applyAlignment="1"/>
    <xf numFmtId="0" fontId="3" fillId="7" borderId="0" xfId="0" applyFont="1" applyFill="1" applyAlignment="1"/>
    <xf numFmtId="0" fontId="3" fillId="11" borderId="0" xfId="0" applyFont="1" applyFill="1" applyAlignment="1"/>
    <xf numFmtId="0" fontId="6" fillId="14" borderId="18" xfId="0" applyFont="1" applyFill="1" applyBorder="1" applyAlignment="1">
      <alignment horizontal="center"/>
    </xf>
    <xf numFmtId="0" fontId="6" fillId="14" borderId="0" xfId="0" applyFont="1" applyFill="1" applyBorder="1" applyAlignment="1">
      <alignment horizontal="center"/>
    </xf>
    <xf numFmtId="0" fontId="18" fillId="14" borderId="0" xfId="0" applyFont="1" applyFill="1" applyBorder="1" applyAlignment="1"/>
    <xf numFmtId="0" fontId="5" fillId="17" borderId="0" xfId="0" applyFont="1" applyFill="1" applyAlignment="1">
      <alignment horizontal="center"/>
    </xf>
    <xf numFmtId="0" fontId="3" fillId="17" borderId="0" xfId="0" applyFont="1" applyFill="1" applyAlignment="1"/>
    <xf numFmtId="0" fontId="6" fillId="15" borderId="0" xfId="0" applyFont="1" applyFill="1" applyAlignment="1">
      <alignment horizontal="center"/>
    </xf>
    <xf numFmtId="0" fontId="18" fillId="15" borderId="0" xfId="0" applyFont="1" applyFill="1" applyAlignment="1"/>
    <xf numFmtId="0" fontId="5" fillId="12" borderId="0" xfId="0" applyFont="1" applyFill="1" applyBorder="1" applyAlignment="1">
      <alignment horizontal="center"/>
    </xf>
    <xf numFmtId="0" fontId="3" fillId="12" borderId="0" xfId="0" applyFont="1" applyFill="1" applyBorder="1" applyAlignment="1"/>
    <xf numFmtId="0" fontId="5" fillId="12" borderId="18" xfId="0" applyFont="1" applyFill="1" applyBorder="1" applyAlignment="1">
      <alignment horizontal="center"/>
    </xf>
    <xf numFmtId="0" fontId="6" fillId="13" borderId="0" xfId="0" applyFont="1" applyFill="1" applyAlignment="1">
      <alignment horizontal="center"/>
    </xf>
    <xf numFmtId="0" fontId="18" fillId="13" borderId="0" xfId="0" applyFont="1" applyFill="1" applyAlignment="1"/>
  </cellXfs>
  <cellStyles count="2">
    <cellStyle name="Link" xfId="1" builtinId="8"/>
    <cellStyle name="Standard" xfId="0" builtinId="0"/>
  </cellStyles>
  <dxfs count="0"/>
  <tableStyles count="0" defaultTableStyle="TableStyleMedium2" defaultPivotStyle="PivotStyleLight16"/>
  <colors>
    <mruColors>
      <color rgb="FFFF0066"/>
      <color rgb="FFFF6600"/>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'2017'!$A$29:$B$29</c:f>
              <c:strCache>
                <c:ptCount val="2"/>
                <c:pt idx="0">
                  <c:v>001-Beverungen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CDDF-4403-BFF3-3E338C36B69F}"/>
              </c:ext>
            </c:extLst>
          </c:dPt>
          <c:dPt>
            <c:idx val="1"/>
            <c:bubble3D val="0"/>
            <c:spPr>
              <a:solidFill>
                <a:srgbClr val="FF0000"/>
              </a:solidFill>
            </c:spPr>
            <c:extLst>
              <c:ext xmlns:c16="http://schemas.microsoft.com/office/drawing/2014/chart" uri="{C3380CC4-5D6E-409C-BE32-E72D297353CC}">
                <c16:uniqueId val="{00000003-CDDF-4403-BFF3-3E338C36B69F}"/>
              </c:ext>
            </c:extLst>
          </c:dPt>
          <c:dPt>
            <c:idx val="2"/>
            <c:bubble3D val="0"/>
            <c:spPr>
              <a:solidFill>
                <a:srgbClr val="FFFF00"/>
              </a:solidFill>
            </c:spPr>
            <c:extLst>
              <c:ext xmlns:c16="http://schemas.microsoft.com/office/drawing/2014/chart" uri="{C3380CC4-5D6E-409C-BE32-E72D297353CC}">
                <c16:uniqueId val="{00000005-CDDF-4403-BFF3-3E338C36B69F}"/>
              </c:ext>
            </c:extLst>
          </c:dPt>
          <c:dPt>
            <c:idx val="3"/>
            <c:bubble3D val="0"/>
            <c:spPr>
              <a:solidFill>
                <a:srgbClr val="00B050"/>
              </a:solidFill>
            </c:spPr>
            <c:extLst>
              <c:ext xmlns:c16="http://schemas.microsoft.com/office/drawing/2014/chart" uri="{C3380CC4-5D6E-409C-BE32-E72D297353CC}">
                <c16:uniqueId val="{00000007-CDDF-4403-BFF3-3E338C36B69F}"/>
              </c:ext>
            </c:extLst>
          </c:dPt>
          <c:dPt>
            <c:idx val="4"/>
            <c:bubble3D val="0"/>
            <c:spPr>
              <a:solidFill>
                <a:srgbClr val="FF0066"/>
              </a:solidFill>
            </c:spPr>
            <c:extLst>
              <c:ext xmlns:c16="http://schemas.microsoft.com/office/drawing/2014/chart" uri="{C3380CC4-5D6E-409C-BE32-E72D297353CC}">
                <c16:uniqueId val="{00000009-CDDF-4403-BFF3-3E338C36B69F}"/>
              </c:ext>
            </c:extLst>
          </c:dPt>
          <c:dPt>
            <c:idx val="5"/>
            <c:bubble3D val="0"/>
            <c:spPr>
              <a:solidFill>
                <a:schemeClr val="tx2">
                  <a:lumMod val="60000"/>
                  <a:lumOff val="40000"/>
                </a:schemeClr>
              </a:solidFill>
            </c:spPr>
            <c:extLst>
              <c:ext xmlns:c16="http://schemas.microsoft.com/office/drawing/2014/chart" uri="{C3380CC4-5D6E-409C-BE32-E72D297353CC}">
                <c16:uniqueId val="{0000000B-CDDF-4403-BFF3-3E338C36B69F}"/>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CDDF-4403-BFF3-3E338C36B69F}"/>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'2017'!$C$28:$I$28</c:f>
              <c:strCache>
                <c:ptCount val="7"/>
                <c:pt idx="0">
                  <c:v>CDU</c:v>
                </c:pt>
                <c:pt idx="1">
                  <c:v>SPD</c:v>
                </c:pt>
                <c:pt idx="2">
                  <c:v>FDP</c:v>
                </c:pt>
                <c:pt idx="3">
                  <c:v>Grüne</c:v>
                </c:pt>
                <c:pt idx="4">
                  <c:v>Die Linke</c:v>
                </c:pt>
                <c:pt idx="5">
                  <c:v>AfD</c:v>
                </c:pt>
                <c:pt idx="6">
                  <c:v>Sonstige</c:v>
                </c:pt>
              </c:strCache>
            </c:strRef>
          </c:cat>
          <c:val>
            <c:numRef>
              <c:f>'2017'!$C$29:$I$29</c:f>
              <c:numCache>
                <c:formatCode>0.00%</c:formatCode>
                <c:ptCount val="7"/>
                <c:pt idx="0">
                  <c:v>0.5213675213675214</c:v>
                </c:pt>
                <c:pt idx="1">
                  <c:v>0.27472527472527475</c:v>
                </c:pt>
                <c:pt idx="2">
                  <c:v>5.4945054945054944E-2</c:v>
                </c:pt>
                <c:pt idx="3">
                  <c:v>2.6862026862026864E-2</c:v>
                </c:pt>
                <c:pt idx="4">
                  <c:v>3.7851037851037848E-2</c:v>
                </c:pt>
                <c:pt idx="5">
                  <c:v>6.8376068376068383E-2</c:v>
                </c:pt>
                <c:pt idx="6">
                  <c:v>5.3724053724053727E-2</c:v>
                </c:pt>
              </c:numCache>
            </c:numRef>
          </c:val>
          <c:extLst>
            <c:ext xmlns:c16="http://schemas.microsoft.com/office/drawing/2014/chart" uri="{C3380CC4-5D6E-409C-BE32-E72D297353CC}">
              <c16:uniqueId val="{0000000C-CDDF-4403-BFF3-3E338C36B69F}"/>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'2017'!$A$101:$B$101</c:f>
              <c:strCache>
                <c:ptCount val="2"/>
                <c:pt idx="0">
                  <c:v>004-Amelunxen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E216-4F95-A8F4-3B6E70CA3C83}"/>
              </c:ext>
            </c:extLst>
          </c:dPt>
          <c:dPt>
            <c:idx val="1"/>
            <c:bubble3D val="0"/>
            <c:spPr>
              <a:solidFill>
                <a:srgbClr val="FF0000"/>
              </a:solidFill>
            </c:spPr>
            <c:extLst>
              <c:ext xmlns:c16="http://schemas.microsoft.com/office/drawing/2014/chart" uri="{C3380CC4-5D6E-409C-BE32-E72D297353CC}">
                <c16:uniqueId val="{00000003-E216-4F95-A8F4-3B6E70CA3C83}"/>
              </c:ext>
            </c:extLst>
          </c:dPt>
          <c:dPt>
            <c:idx val="2"/>
            <c:bubble3D val="0"/>
            <c:spPr>
              <a:solidFill>
                <a:srgbClr val="FFFF00"/>
              </a:solidFill>
            </c:spPr>
            <c:extLst>
              <c:ext xmlns:c16="http://schemas.microsoft.com/office/drawing/2014/chart" uri="{C3380CC4-5D6E-409C-BE32-E72D297353CC}">
                <c16:uniqueId val="{00000005-E216-4F95-A8F4-3B6E70CA3C83}"/>
              </c:ext>
            </c:extLst>
          </c:dPt>
          <c:dPt>
            <c:idx val="3"/>
            <c:bubble3D val="0"/>
            <c:spPr>
              <a:solidFill>
                <a:srgbClr val="00B050"/>
              </a:solidFill>
            </c:spPr>
            <c:extLst>
              <c:ext xmlns:c16="http://schemas.microsoft.com/office/drawing/2014/chart" uri="{C3380CC4-5D6E-409C-BE32-E72D297353CC}">
                <c16:uniqueId val="{00000007-E216-4F95-A8F4-3B6E70CA3C83}"/>
              </c:ext>
            </c:extLst>
          </c:dPt>
          <c:dPt>
            <c:idx val="4"/>
            <c:bubble3D val="0"/>
            <c:spPr>
              <a:solidFill>
                <a:srgbClr val="FF0066"/>
              </a:solidFill>
            </c:spPr>
            <c:extLst>
              <c:ext xmlns:c16="http://schemas.microsoft.com/office/drawing/2014/chart" uri="{C3380CC4-5D6E-409C-BE32-E72D297353CC}">
                <c16:uniqueId val="{00000009-E216-4F95-A8F4-3B6E70CA3C83}"/>
              </c:ext>
            </c:extLst>
          </c:dPt>
          <c:dPt>
            <c:idx val="5"/>
            <c:bubble3D val="0"/>
            <c:spPr>
              <a:solidFill>
                <a:schemeClr val="tx2">
                  <a:lumMod val="60000"/>
                  <a:lumOff val="40000"/>
                </a:schemeClr>
              </a:solidFill>
            </c:spPr>
            <c:extLst>
              <c:ext xmlns:c16="http://schemas.microsoft.com/office/drawing/2014/chart" uri="{C3380CC4-5D6E-409C-BE32-E72D297353CC}">
                <c16:uniqueId val="{0000000B-E216-4F95-A8F4-3B6E70CA3C83}"/>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E216-4F95-A8F4-3B6E70CA3C83}"/>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'2017'!$C$28:$I$28</c:f>
              <c:strCache>
                <c:ptCount val="7"/>
                <c:pt idx="0">
                  <c:v>CDU</c:v>
                </c:pt>
                <c:pt idx="1">
                  <c:v>SPD</c:v>
                </c:pt>
                <c:pt idx="2">
                  <c:v>FDP</c:v>
                </c:pt>
                <c:pt idx="3">
                  <c:v>Grüne</c:v>
                </c:pt>
                <c:pt idx="4">
                  <c:v>Die Linke</c:v>
                </c:pt>
                <c:pt idx="5">
                  <c:v>AfD</c:v>
                </c:pt>
                <c:pt idx="6">
                  <c:v>Sonstige</c:v>
                </c:pt>
              </c:strCache>
            </c:strRef>
          </c:cat>
          <c:val>
            <c:numRef>
              <c:f>'2017'!$C$101:$I$101</c:f>
              <c:numCache>
                <c:formatCode>0.00%</c:formatCode>
                <c:ptCount val="7"/>
                <c:pt idx="0">
                  <c:v>0.52290076335877866</c:v>
                </c:pt>
                <c:pt idx="1">
                  <c:v>0.30343511450381677</c:v>
                </c:pt>
                <c:pt idx="2">
                  <c:v>6.8702290076335881E-2</c:v>
                </c:pt>
                <c:pt idx="3">
                  <c:v>2.6717557251908396E-2</c:v>
                </c:pt>
                <c:pt idx="4">
                  <c:v>2.4809160305343511E-2</c:v>
                </c:pt>
                <c:pt idx="5">
                  <c:v>3.6259541984732822E-2</c:v>
                </c:pt>
                <c:pt idx="6">
                  <c:v>4.1984732824427481E-2</c:v>
                </c:pt>
              </c:numCache>
            </c:numRef>
          </c:val>
          <c:extLst>
            <c:ext xmlns:c16="http://schemas.microsoft.com/office/drawing/2014/chart" uri="{C3380CC4-5D6E-409C-BE32-E72D297353CC}">
              <c16:uniqueId val="{0000000C-E216-4F95-A8F4-3B6E70CA3C83}"/>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'2017'!$A$120:$B$120</c:f>
              <c:strCache>
                <c:ptCount val="2"/>
                <c:pt idx="0">
                  <c:v>005-Blankenau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1FFD-48CA-B1D9-66B923CD9894}"/>
              </c:ext>
            </c:extLst>
          </c:dPt>
          <c:dPt>
            <c:idx val="1"/>
            <c:invertIfNegative val="0"/>
            <c:bubble3D val="0"/>
            <c:spPr>
              <a:solidFill>
                <a:srgbClr val="FF0000"/>
              </a:solidFill>
            </c:spPr>
            <c:extLst>
              <c:ext xmlns:c16="http://schemas.microsoft.com/office/drawing/2014/chart" uri="{C3380CC4-5D6E-409C-BE32-E72D297353CC}">
                <c16:uniqueId val="{00000003-1FFD-48CA-B1D9-66B923CD9894}"/>
              </c:ext>
            </c:extLst>
          </c:dPt>
          <c:dPt>
            <c:idx val="2"/>
            <c:invertIfNegative val="0"/>
            <c:bubble3D val="0"/>
            <c:spPr>
              <a:solidFill>
                <a:srgbClr val="FFFF00"/>
              </a:solidFill>
            </c:spPr>
            <c:extLst>
              <c:ext xmlns:c16="http://schemas.microsoft.com/office/drawing/2014/chart" uri="{C3380CC4-5D6E-409C-BE32-E72D297353CC}">
                <c16:uniqueId val="{00000005-1FFD-48CA-B1D9-66B923CD9894}"/>
              </c:ext>
            </c:extLst>
          </c:dPt>
          <c:dPt>
            <c:idx val="3"/>
            <c:invertIfNegative val="0"/>
            <c:bubble3D val="0"/>
            <c:spPr>
              <a:solidFill>
                <a:srgbClr val="00B050"/>
              </a:solidFill>
            </c:spPr>
            <c:extLst>
              <c:ext xmlns:c16="http://schemas.microsoft.com/office/drawing/2014/chart" uri="{C3380CC4-5D6E-409C-BE32-E72D297353CC}">
                <c16:uniqueId val="{00000007-1FFD-48CA-B1D9-66B923CD9894}"/>
              </c:ext>
            </c:extLst>
          </c:dPt>
          <c:dPt>
            <c:idx val="4"/>
            <c:invertIfNegative val="0"/>
            <c:bubble3D val="0"/>
            <c:spPr>
              <a:solidFill>
                <a:srgbClr val="FF0066"/>
              </a:solidFill>
            </c:spPr>
            <c:extLst>
              <c:ext xmlns:c16="http://schemas.microsoft.com/office/drawing/2014/chart" uri="{C3380CC4-5D6E-409C-BE32-E72D297353CC}">
                <c16:uniqueId val="{00000009-1FFD-48CA-B1D9-66B923CD9894}"/>
              </c:ext>
            </c:extLst>
          </c:dPt>
          <c:dPt>
            <c:idx val="5"/>
            <c:invertIfNegative val="0"/>
            <c:bubble3D val="0"/>
            <c:spPr>
              <a:solidFill>
                <a:schemeClr val="tx2">
                  <a:lumMod val="60000"/>
                  <a:lumOff val="40000"/>
                </a:schemeClr>
              </a:solidFill>
            </c:spPr>
            <c:extLst>
              <c:ext xmlns:c16="http://schemas.microsoft.com/office/drawing/2014/chart" uri="{C3380CC4-5D6E-409C-BE32-E72D297353CC}">
                <c16:uniqueId val="{0000000B-1FFD-48CA-B1D9-66B923CD9894}"/>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'2017'!$C$28:$I$28</c:f>
              <c:strCache>
                <c:ptCount val="7"/>
                <c:pt idx="0">
                  <c:v>CDU</c:v>
                </c:pt>
                <c:pt idx="1">
                  <c:v>SPD</c:v>
                </c:pt>
                <c:pt idx="2">
                  <c:v>FDP</c:v>
                </c:pt>
                <c:pt idx="3">
                  <c:v>Grüne</c:v>
                </c:pt>
                <c:pt idx="4">
                  <c:v>Die Linke</c:v>
                </c:pt>
                <c:pt idx="5">
                  <c:v>AfD</c:v>
                </c:pt>
                <c:pt idx="6">
                  <c:v>Sonstige</c:v>
                </c:pt>
              </c:strCache>
            </c:strRef>
          </c:cat>
          <c:val>
            <c:numRef>
              <c:f>'2017'!$C$120:$I$120</c:f>
              <c:numCache>
                <c:formatCode>0.00%</c:formatCode>
                <c:ptCount val="7"/>
                <c:pt idx="0">
                  <c:v>5.3799268590004112E-2</c:v>
                </c:pt>
                <c:pt idx="1">
                  <c:v>-4.1446566436407928E-2</c:v>
                </c:pt>
                <c:pt idx="2">
                  <c:v>2.3486387647297852E-2</c:v>
                </c:pt>
                <c:pt idx="3">
                  <c:v>-2.1942299878098329E-2</c:v>
                </c:pt>
                <c:pt idx="4">
                  <c:v>-1.7391304347826084E-2</c:v>
                </c:pt>
                <c:pt idx="5">
                  <c:v>3.4782608695652174E-2</c:v>
                </c:pt>
                <c:pt idx="6">
                  <c:v>6.8761569371077712E-3</c:v>
                </c:pt>
              </c:numCache>
            </c:numRef>
          </c:val>
          <c:extLst>
            <c:ext xmlns:c16="http://schemas.microsoft.com/office/drawing/2014/chart" uri="{C3380CC4-5D6E-409C-BE32-E72D297353CC}">
              <c16:uniqueId val="{0000000C-1FFD-48CA-B1D9-66B923CD9894}"/>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'2017'!$A$119:$B$119</c:f>
              <c:strCache>
                <c:ptCount val="2"/>
                <c:pt idx="0">
                  <c:v>005-Blankenau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1574-499D-9BDF-8F26F1F77B0A}"/>
              </c:ext>
            </c:extLst>
          </c:dPt>
          <c:dPt>
            <c:idx val="1"/>
            <c:bubble3D val="0"/>
            <c:spPr>
              <a:solidFill>
                <a:srgbClr val="FF0000"/>
              </a:solidFill>
            </c:spPr>
            <c:extLst>
              <c:ext xmlns:c16="http://schemas.microsoft.com/office/drawing/2014/chart" uri="{C3380CC4-5D6E-409C-BE32-E72D297353CC}">
                <c16:uniqueId val="{00000003-1574-499D-9BDF-8F26F1F77B0A}"/>
              </c:ext>
            </c:extLst>
          </c:dPt>
          <c:dPt>
            <c:idx val="2"/>
            <c:bubble3D val="0"/>
            <c:spPr>
              <a:solidFill>
                <a:srgbClr val="FFFF00"/>
              </a:solidFill>
            </c:spPr>
            <c:extLst>
              <c:ext xmlns:c16="http://schemas.microsoft.com/office/drawing/2014/chart" uri="{C3380CC4-5D6E-409C-BE32-E72D297353CC}">
                <c16:uniqueId val="{00000005-1574-499D-9BDF-8F26F1F77B0A}"/>
              </c:ext>
            </c:extLst>
          </c:dPt>
          <c:dPt>
            <c:idx val="3"/>
            <c:bubble3D val="0"/>
            <c:spPr>
              <a:solidFill>
                <a:srgbClr val="00B050"/>
              </a:solidFill>
            </c:spPr>
            <c:extLst>
              <c:ext xmlns:c16="http://schemas.microsoft.com/office/drawing/2014/chart" uri="{C3380CC4-5D6E-409C-BE32-E72D297353CC}">
                <c16:uniqueId val="{00000007-1574-499D-9BDF-8F26F1F77B0A}"/>
              </c:ext>
            </c:extLst>
          </c:dPt>
          <c:dPt>
            <c:idx val="4"/>
            <c:bubble3D val="0"/>
            <c:spPr>
              <a:solidFill>
                <a:srgbClr val="FF0066"/>
              </a:solidFill>
            </c:spPr>
            <c:extLst>
              <c:ext xmlns:c16="http://schemas.microsoft.com/office/drawing/2014/chart" uri="{C3380CC4-5D6E-409C-BE32-E72D297353CC}">
                <c16:uniqueId val="{00000009-1574-499D-9BDF-8F26F1F77B0A}"/>
              </c:ext>
            </c:extLst>
          </c:dPt>
          <c:dPt>
            <c:idx val="5"/>
            <c:bubble3D val="0"/>
            <c:spPr>
              <a:solidFill>
                <a:schemeClr val="tx2">
                  <a:lumMod val="60000"/>
                  <a:lumOff val="40000"/>
                </a:schemeClr>
              </a:solidFill>
            </c:spPr>
            <c:extLst>
              <c:ext xmlns:c16="http://schemas.microsoft.com/office/drawing/2014/chart" uri="{C3380CC4-5D6E-409C-BE32-E72D297353CC}">
                <c16:uniqueId val="{0000000B-1574-499D-9BDF-8F26F1F77B0A}"/>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1574-499D-9BDF-8F26F1F77B0A}"/>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'2017'!$C$28:$I$28</c:f>
              <c:strCache>
                <c:ptCount val="7"/>
                <c:pt idx="0">
                  <c:v>CDU</c:v>
                </c:pt>
                <c:pt idx="1">
                  <c:v>SPD</c:v>
                </c:pt>
                <c:pt idx="2">
                  <c:v>FDP</c:v>
                </c:pt>
                <c:pt idx="3">
                  <c:v>Grüne</c:v>
                </c:pt>
                <c:pt idx="4">
                  <c:v>Die Linke</c:v>
                </c:pt>
                <c:pt idx="5">
                  <c:v>AfD</c:v>
                </c:pt>
                <c:pt idx="6">
                  <c:v>Sonstige</c:v>
                </c:pt>
              </c:strCache>
            </c:strRef>
          </c:cat>
          <c:val>
            <c:numRef>
              <c:f>'2017'!$C$119:$I$119</c:f>
              <c:numCache>
                <c:formatCode>0.00%</c:formatCode>
                <c:ptCount val="7"/>
                <c:pt idx="0">
                  <c:v>0.5304347826086957</c:v>
                </c:pt>
                <c:pt idx="1">
                  <c:v>0.30434782608695654</c:v>
                </c:pt>
                <c:pt idx="2">
                  <c:v>6.0869565217391307E-2</c:v>
                </c:pt>
                <c:pt idx="3">
                  <c:v>4.3478260869565216E-2</c:v>
                </c:pt>
                <c:pt idx="4">
                  <c:v>8.6956521739130436E-3</c:v>
                </c:pt>
                <c:pt idx="5">
                  <c:v>3.4782608695652174E-2</c:v>
                </c:pt>
                <c:pt idx="6">
                  <c:v>2.6086956521739129E-2</c:v>
                </c:pt>
              </c:numCache>
            </c:numRef>
          </c:val>
          <c:extLst>
            <c:ext xmlns:c16="http://schemas.microsoft.com/office/drawing/2014/chart" uri="{C3380CC4-5D6E-409C-BE32-E72D297353CC}">
              <c16:uniqueId val="{0000000C-1574-499D-9BDF-8F26F1F77B0A}"/>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'2017'!$A$138:$B$138</c:f>
              <c:strCache>
                <c:ptCount val="2"/>
                <c:pt idx="0">
                  <c:v>006-Dalhausen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64C3-4F75-89A0-3B9588B6E2A8}"/>
              </c:ext>
            </c:extLst>
          </c:dPt>
          <c:dPt>
            <c:idx val="1"/>
            <c:invertIfNegative val="0"/>
            <c:bubble3D val="0"/>
            <c:spPr>
              <a:solidFill>
                <a:srgbClr val="FF0000"/>
              </a:solidFill>
            </c:spPr>
            <c:extLst>
              <c:ext xmlns:c16="http://schemas.microsoft.com/office/drawing/2014/chart" uri="{C3380CC4-5D6E-409C-BE32-E72D297353CC}">
                <c16:uniqueId val="{00000003-64C3-4F75-89A0-3B9588B6E2A8}"/>
              </c:ext>
            </c:extLst>
          </c:dPt>
          <c:dPt>
            <c:idx val="2"/>
            <c:invertIfNegative val="0"/>
            <c:bubble3D val="0"/>
            <c:spPr>
              <a:solidFill>
                <a:srgbClr val="FFFF00"/>
              </a:solidFill>
            </c:spPr>
            <c:extLst>
              <c:ext xmlns:c16="http://schemas.microsoft.com/office/drawing/2014/chart" uri="{C3380CC4-5D6E-409C-BE32-E72D297353CC}">
                <c16:uniqueId val="{00000005-64C3-4F75-89A0-3B9588B6E2A8}"/>
              </c:ext>
            </c:extLst>
          </c:dPt>
          <c:dPt>
            <c:idx val="3"/>
            <c:invertIfNegative val="0"/>
            <c:bubble3D val="0"/>
            <c:spPr>
              <a:solidFill>
                <a:srgbClr val="00B050"/>
              </a:solidFill>
            </c:spPr>
            <c:extLst>
              <c:ext xmlns:c16="http://schemas.microsoft.com/office/drawing/2014/chart" uri="{C3380CC4-5D6E-409C-BE32-E72D297353CC}">
                <c16:uniqueId val="{00000007-64C3-4F75-89A0-3B9588B6E2A8}"/>
              </c:ext>
            </c:extLst>
          </c:dPt>
          <c:dPt>
            <c:idx val="4"/>
            <c:invertIfNegative val="0"/>
            <c:bubble3D val="0"/>
            <c:spPr>
              <a:solidFill>
                <a:srgbClr val="FF0066"/>
              </a:solidFill>
            </c:spPr>
            <c:extLst>
              <c:ext xmlns:c16="http://schemas.microsoft.com/office/drawing/2014/chart" uri="{C3380CC4-5D6E-409C-BE32-E72D297353CC}">
                <c16:uniqueId val="{00000009-64C3-4F75-89A0-3B9588B6E2A8}"/>
              </c:ext>
            </c:extLst>
          </c:dPt>
          <c:dPt>
            <c:idx val="5"/>
            <c:invertIfNegative val="0"/>
            <c:bubble3D val="0"/>
            <c:spPr>
              <a:solidFill>
                <a:schemeClr val="tx2">
                  <a:lumMod val="60000"/>
                  <a:lumOff val="40000"/>
                </a:schemeClr>
              </a:solidFill>
            </c:spPr>
            <c:extLst>
              <c:ext xmlns:c16="http://schemas.microsoft.com/office/drawing/2014/chart" uri="{C3380CC4-5D6E-409C-BE32-E72D297353CC}">
                <c16:uniqueId val="{0000000B-64C3-4F75-89A0-3B9588B6E2A8}"/>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'2017'!$C$28:$I$28</c:f>
              <c:strCache>
                <c:ptCount val="7"/>
                <c:pt idx="0">
                  <c:v>CDU</c:v>
                </c:pt>
                <c:pt idx="1">
                  <c:v>SPD</c:v>
                </c:pt>
                <c:pt idx="2">
                  <c:v>FDP</c:v>
                </c:pt>
                <c:pt idx="3">
                  <c:v>Grüne</c:v>
                </c:pt>
                <c:pt idx="4">
                  <c:v>Die Linke</c:v>
                </c:pt>
                <c:pt idx="5">
                  <c:v>AfD</c:v>
                </c:pt>
                <c:pt idx="6">
                  <c:v>Sonstige</c:v>
                </c:pt>
              </c:strCache>
            </c:strRef>
          </c:cat>
          <c:val>
            <c:numRef>
              <c:f>'2017'!$C$138:$I$138</c:f>
              <c:numCache>
                <c:formatCode>0.00%</c:formatCode>
                <c:ptCount val="7"/>
                <c:pt idx="0">
                  <c:v>3.35552829858069E-2</c:v>
                </c:pt>
                <c:pt idx="1">
                  <c:v>-4.1971316458787933E-2</c:v>
                </c:pt>
                <c:pt idx="2">
                  <c:v>1.6261263413883009E-2</c:v>
                </c:pt>
                <c:pt idx="3">
                  <c:v>-2.4820661494921174E-2</c:v>
                </c:pt>
                <c:pt idx="4">
                  <c:v>1.2221501810274095E-2</c:v>
                </c:pt>
                <c:pt idx="5">
                  <c:v>3.3029612756264239E-2</c:v>
                </c:pt>
                <c:pt idx="6">
                  <c:v>2.4613180633000067E-2</c:v>
                </c:pt>
              </c:numCache>
            </c:numRef>
          </c:val>
          <c:extLst>
            <c:ext xmlns:c16="http://schemas.microsoft.com/office/drawing/2014/chart" uri="{C3380CC4-5D6E-409C-BE32-E72D297353CC}">
              <c16:uniqueId val="{0000000C-64C3-4F75-89A0-3B9588B6E2A8}"/>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'2017'!$A$137:$B$137</c:f>
              <c:strCache>
                <c:ptCount val="2"/>
                <c:pt idx="0">
                  <c:v>006-Dalhausen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3AC7-4B77-A7AA-6F5697B1CEE9}"/>
              </c:ext>
            </c:extLst>
          </c:dPt>
          <c:dPt>
            <c:idx val="1"/>
            <c:bubble3D val="0"/>
            <c:spPr>
              <a:solidFill>
                <a:srgbClr val="FF0000"/>
              </a:solidFill>
            </c:spPr>
            <c:extLst>
              <c:ext xmlns:c16="http://schemas.microsoft.com/office/drawing/2014/chart" uri="{C3380CC4-5D6E-409C-BE32-E72D297353CC}">
                <c16:uniqueId val="{00000003-3AC7-4B77-A7AA-6F5697B1CEE9}"/>
              </c:ext>
            </c:extLst>
          </c:dPt>
          <c:dPt>
            <c:idx val="2"/>
            <c:bubble3D val="0"/>
            <c:spPr>
              <a:solidFill>
                <a:srgbClr val="FFFF00"/>
              </a:solidFill>
            </c:spPr>
            <c:extLst>
              <c:ext xmlns:c16="http://schemas.microsoft.com/office/drawing/2014/chart" uri="{C3380CC4-5D6E-409C-BE32-E72D297353CC}">
                <c16:uniqueId val="{00000005-3AC7-4B77-A7AA-6F5697B1CEE9}"/>
              </c:ext>
            </c:extLst>
          </c:dPt>
          <c:dPt>
            <c:idx val="3"/>
            <c:bubble3D val="0"/>
            <c:spPr>
              <a:solidFill>
                <a:srgbClr val="00B050"/>
              </a:solidFill>
            </c:spPr>
            <c:extLst>
              <c:ext xmlns:c16="http://schemas.microsoft.com/office/drawing/2014/chart" uri="{C3380CC4-5D6E-409C-BE32-E72D297353CC}">
                <c16:uniqueId val="{00000007-3AC7-4B77-A7AA-6F5697B1CEE9}"/>
              </c:ext>
            </c:extLst>
          </c:dPt>
          <c:dPt>
            <c:idx val="4"/>
            <c:bubble3D val="0"/>
            <c:spPr>
              <a:solidFill>
                <a:srgbClr val="FF0066"/>
              </a:solidFill>
            </c:spPr>
            <c:extLst>
              <c:ext xmlns:c16="http://schemas.microsoft.com/office/drawing/2014/chart" uri="{C3380CC4-5D6E-409C-BE32-E72D297353CC}">
                <c16:uniqueId val="{00000009-3AC7-4B77-A7AA-6F5697B1CEE9}"/>
              </c:ext>
            </c:extLst>
          </c:dPt>
          <c:dPt>
            <c:idx val="5"/>
            <c:bubble3D val="0"/>
            <c:spPr>
              <a:solidFill>
                <a:schemeClr val="tx2">
                  <a:lumMod val="60000"/>
                  <a:lumOff val="40000"/>
                </a:schemeClr>
              </a:solidFill>
            </c:spPr>
            <c:extLst>
              <c:ext xmlns:c16="http://schemas.microsoft.com/office/drawing/2014/chart" uri="{C3380CC4-5D6E-409C-BE32-E72D297353CC}">
                <c16:uniqueId val="{0000000B-3AC7-4B77-A7AA-6F5697B1CEE9}"/>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3AC7-4B77-A7AA-6F5697B1CEE9}"/>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'2017'!$C$28:$I$28</c:f>
              <c:strCache>
                <c:ptCount val="7"/>
                <c:pt idx="0">
                  <c:v>CDU</c:v>
                </c:pt>
                <c:pt idx="1">
                  <c:v>SPD</c:v>
                </c:pt>
                <c:pt idx="2">
                  <c:v>FDP</c:v>
                </c:pt>
                <c:pt idx="3">
                  <c:v>Grüne</c:v>
                </c:pt>
                <c:pt idx="4">
                  <c:v>Die Linke</c:v>
                </c:pt>
                <c:pt idx="5">
                  <c:v>AfD</c:v>
                </c:pt>
                <c:pt idx="6">
                  <c:v>Sonstige</c:v>
                </c:pt>
              </c:strCache>
            </c:strRef>
          </c:cat>
          <c:val>
            <c:numRef>
              <c:f>'2017'!$C$137:$I$137</c:f>
              <c:numCache>
                <c:formatCode>0.00%</c:formatCode>
                <c:ptCount val="7"/>
                <c:pt idx="0">
                  <c:v>0.61047835990888377</c:v>
                </c:pt>
                <c:pt idx="1">
                  <c:v>0.25056947608200458</c:v>
                </c:pt>
                <c:pt idx="2">
                  <c:v>5.2391799544419138E-2</c:v>
                </c:pt>
                <c:pt idx="3">
                  <c:v>1.4806378132118452E-2</c:v>
                </c:pt>
                <c:pt idx="4">
                  <c:v>2.7334851936218679E-2</c:v>
                </c:pt>
                <c:pt idx="5">
                  <c:v>3.3029612756264239E-2</c:v>
                </c:pt>
                <c:pt idx="6">
                  <c:v>3.8724373576309798E-2</c:v>
                </c:pt>
              </c:numCache>
            </c:numRef>
          </c:val>
          <c:extLst>
            <c:ext xmlns:c16="http://schemas.microsoft.com/office/drawing/2014/chart" uri="{C3380CC4-5D6E-409C-BE32-E72D297353CC}">
              <c16:uniqueId val="{0000000C-3AC7-4B77-A7AA-6F5697B1CEE9}"/>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'2017'!$A$156:$B$156</c:f>
              <c:strCache>
                <c:ptCount val="2"/>
                <c:pt idx="0">
                  <c:v>007-Drenke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332C-4066-9DC3-260710428386}"/>
              </c:ext>
            </c:extLst>
          </c:dPt>
          <c:dPt>
            <c:idx val="1"/>
            <c:invertIfNegative val="0"/>
            <c:bubble3D val="0"/>
            <c:spPr>
              <a:solidFill>
                <a:srgbClr val="FF0000"/>
              </a:solidFill>
            </c:spPr>
            <c:extLst>
              <c:ext xmlns:c16="http://schemas.microsoft.com/office/drawing/2014/chart" uri="{C3380CC4-5D6E-409C-BE32-E72D297353CC}">
                <c16:uniqueId val="{00000003-332C-4066-9DC3-260710428386}"/>
              </c:ext>
            </c:extLst>
          </c:dPt>
          <c:dPt>
            <c:idx val="2"/>
            <c:invertIfNegative val="0"/>
            <c:bubble3D val="0"/>
            <c:spPr>
              <a:solidFill>
                <a:srgbClr val="FFFF00"/>
              </a:solidFill>
            </c:spPr>
            <c:extLst>
              <c:ext xmlns:c16="http://schemas.microsoft.com/office/drawing/2014/chart" uri="{C3380CC4-5D6E-409C-BE32-E72D297353CC}">
                <c16:uniqueId val="{00000005-332C-4066-9DC3-260710428386}"/>
              </c:ext>
            </c:extLst>
          </c:dPt>
          <c:dPt>
            <c:idx val="3"/>
            <c:invertIfNegative val="0"/>
            <c:bubble3D val="0"/>
            <c:spPr>
              <a:solidFill>
                <a:srgbClr val="00B050"/>
              </a:solidFill>
            </c:spPr>
            <c:extLst>
              <c:ext xmlns:c16="http://schemas.microsoft.com/office/drawing/2014/chart" uri="{C3380CC4-5D6E-409C-BE32-E72D297353CC}">
                <c16:uniqueId val="{00000007-332C-4066-9DC3-260710428386}"/>
              </c:ext>
            </c:extLst>
          </c:dPt>
          <c:dPt>
            <c:idx val="4"/>
            <c:invertIfNegative val="0"/>
            <c:bubble3D val="0"/>
            <c:spPr>
              <a:solidFill>
                <a:srgbClr val="FF0066"/>
              </a:solidFill>
            </c:spPr>
            <c:extLst>
              <c:ext xmlns:c16="http://schemas.microsoft.com/office/drawing/2014/chart" uri="{C3380CC4-5D6E-409C-BE32-E72D297353CC}">
                <c16:uniqueId val="{00000009-332C-4066-9DC3-260710428386}"/>
              </c:ext>
            </c:extLst>
          </c:dPt>
          <c:dPt>
            <c:idx val="5"/>
            <c:invertIfNegative val="0"/>
            <c:bubble3D val="0"/>
            <c:spPr>
              <a:solidFill>
                <a:schemeClr val="tx2">
                  <a:lumMod val="60000"/>
                  <a:lumOff val="40000"/>
                </a:schemeClr>
              </a:solidFill>
            </c:spPr>
            <c:extLst>
              <c:ext xmlns:c16="http://schemas.microsoft.com/office/drawing/2014/chart" uri="{C3380CC4-5D6E-409C-BE32-E72D297353CC}">
                <c16:uniqueId val="{0000000B-332C-4066-9DC3-260710428386}"/>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'2017'!$C$28:$I$28</c:f>
              <c:strCache>
                <c:ptCount val="7"/>
                <c:pt idx="0">
                  <c:v>CDU</c:v>
                </c:pt>
                <c:pt idx="1">
                  <c:v>SPD</c:v>
                </c:pt>
                <c:pt idx="2">
                  <c:v>FDP</c:v>
                </c:pt>
                <c:pt idx="3">
                  <c:v>Grüne</c:v>
                </c:pt>
                <c:pt idx="4">
                  <c:v>Die Linke</c:v>
                </c:pt>
                <c:pt idx="5">
                  <c:v>AfD</c:v>
                </c:pt>
                <c:pt idx="6">
                  <c:v>Sonstige</c:v>
                </c:pt>
              </c:strCache>
            </c:strRef>
          </c:cat>
          <c:val>
            <c:numRef>
              <c:f>'2017'!$C$156:$I$156</c:f>
              <c:numCache>
                <c:formatCode>0.00%</c:formatCode>
                <c:ptCount val="7"/>
                <c:pt idx="0">
                  <c:v>6.4906832298137207E-3</c:v>
                </c:pt>
                <c:pt idx="1">
                  <c:v>-5.0838509316770197E-2</c:v>
                </c:pt>
                <c:pt idx="2">
                  <c:v>9.3478260869565288E-3</c:v>
                </c:pt>
                <c:pt idx="3">
                  <c:v>-1.9782608695652175E-2</c:v>
                </c:pt>
                <c:pt idx="4">
                  <c:v>2.8571428571428571E-2</c:v>
                </c:pt>
                <c:pt idx="5">
                  <c:v>5.7142857142857141E-2</c:v>
                </c:pt>
                <c:pt idx="6">
                  <c:v>3.6474703009105713E-2</c:v>
                </c:pt>
              </c:numCache>
            </c:numRef>
          </c:val>
          <c:extLst>
            <c:ext xmlns:c16="http://schemas.microsoft.com/office/drawing/2014/chart" uri="{C3380CC4-5D6E-409C-BE32-E72D297353CC}">
              <c16:uniqueId val="{0000000C-332C-4066-9DC3-260710428386}"/>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'2017'!$A$155:$B$155</c:f>
              <c:strCache>
                <c:ptCount val="2"/>
                <c:pt idx="0">
                  <c:v>007-Drenke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E68D-49D3-B267-8BB612B83FDF}"/>
              </c:ext>
            </c:extLst>
          </c:dPt>
          <c:dPt>
            <c:idx val="1"/>
            <c:bubble3D val="0"/>
            <c:spPr>
              <a:solidFill>
                <a:srgbClr val="FF0000"/>
              </a:solidFill>
            </c:spPr>
            <c:extLst>
              <c:ext xmlns:c16="http://schemas.microsoft.com/office/drawing/2014/chart" uri="{C3380CC4-5D6E-409C-BE32-E72D297353CC}">
                <c16:uniqueId val="{00000003-E68D-49D3-B267-8BB612B83FDF}"/>
              </c:ext>
            </c:extLst>
          </c:dPt>
          <c:dPt>
            <c:idx val="2"/>
            <c:bubble3D val="0"/>
            <c:spPr>
              <a:solidFill>
                <a:srgbClr val="FFFF00"/>
              </a:solidFill>
            </c:spPr>
            <c:extLst>
              <c:ext xmlns:c16="http://schemas.microsoft.com/office/drawing/2014/chart" uri="{C3380CC4-5D6E-409C-BE32-E72D297353CC}">
                <c16:uniqueId val="{00000005-E68D-49D3-B267-8BB612B83FDF}"/>
              </c:ext>
            </c:extLst>
          </c:dPt>
          <c:dPt>
            <c:idx val="3"/>
            <c:bubble3D val="0"/>
            <c:spPr>
              <a:solidFill>
                <a:srgbClr val="00B050"/>
              </a:solidFill>
            </c:spPr>
            <c:extLst>
              <c:ext xmlns:c16="http://schemas.microsoft.com/office/drawing/2014/chart" uri="{C3380CC4-5D6E-409C-BE32-E72D297353CC}">
                <c16:uniqueId val="{00000007-E68D-49D3-B267-8BB612B83FDF}"/>
              </c:ext>
            </c:extLst>
          </c:dPt>
          <c:dPt>
            <c:idx val="4"/>
            <c:bubble3D val="0"/>
            <c:spPr>
              <a:solidFill>
                <a:srgbClr val="FF0066"/>
              </a:solidFill>
            </c:spPr>
            <c:extLst>
              <c:ext xmlns:c16="http://schemas.microsoft.com/office/drawing/2014/chart" uri="{C3380CC4-5D6E-409C-BE32-E72D297353CC}">
                <c16:uniqueId val="{00000009-E68D-49D3-B267-8BB612B83FDF}"/>
              </c:ext>
            </c:extLst>
          </c:dPt>
          <c:dPt>
            <c:idx val="5"/>
            <c:bubble3D val="0"/>
            <c:spPr>
              <a:solidFill>
                <a:schemeClr val="tx2">
                  <a:lumMod val="60000"/>
                  <a:lumOff val="40000"/>
                </a:schemeClr>
              </a:solidFill>
            </c:spPr>
            <c:extLst>
              <c:ext xmlns:c16="http://schemas.microsoft.com/office/drawing/2014/chart" uri="{C3380CC4-5D6E-409C-BE32-E72D297353CC}">
                <c16:uniqueId val="{0000000B-E68D-49D3-B267-8BB612B83FDF}"/>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E68D-49D3-B267-8BB612B83FDF}"/>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'2017'!$C$28:$I$28</c:f>
              <c:strCache>
                <c:ptCount val="7"/>
                <c:pt idx="0">
                  <c:v>CDU</c:v>
                </c:pt>
                <c:pt idx="1">
                  <c:v>SPD</c:v>
                </c:pt>
                <c:pt idx="2">
                  <c:v>FDP</c:v>
                </c:pt>
                <c:pt idx="3">
                  <c:v>Grüne</c:v>
                </c:pt>
                <c:pt idx="4">
                  <c:v>Die Linke</c:v>
                </c:pt>
                <c:pt idx="5">
                  <c:v>AfD</c:v>
                </c:pt>
                <c:pt idx="6">
                  <c:v>Sonstige</c:v>
                </c:pt>
              </c:strCache>
            </c:strRef>
          </c:cat>
          <c:val>
            <c:numRef>
              <c:f>'2017'!$C$155:$I$155</c:f>
              <c:numCache>
                <c:formatCode>0.00%</c:formatCode>
                <c:ptCount val="7"/>
                <c:pt idx="0">
                  <c:v>0.57714285714285718</c:v>
                </c:pt>
                <c:pt idx="1">
                  <c:v>0.18285714285714286</c:v>
                </c:pt>
                <c:pt idx="2">
                  <c:v>0.08</c:v>
                </c:pt>
                <c:pt idx="3">
                  <c:v>0.04</c:v>
                </c:pt>
                <c:pt idx="4">
                  <c:v>5.7142857142857141E-2</c:v>
                </c:pt>
                <c:pt idx="5">
                  <c:v>5.7142857142857141E-2</c:v>
                </c:pt>
                <c:pt idx="6">
                  <c:v>6.2857142857142861E-2</c:v>
                </c:pt>
              </c:numCache>
            </c:numRef>
          </c:val>
          <c:extLst>
            <c:ext xmlns:c16="http://schemas.microsoft.com/office/drawing/2014/chart" uri="{C3380CC4-5D6E-409C-BE32-E72D297353CC}">
              <c16:uniqueId val="{0000000C-E68D-49D3-B267-8BB612B83FDF}"/>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'2017'!$A$174:$B$174</c:f>
              <c:strCache>
                <c:ptCount val="2"/>
                <c:pt idx="0">
                  <c:v>008-Haarbrück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4B97-47BA-AB20-A16194DDB4F9}"/>
              </c:ext>
            </c:extLst>
          </c:dPt>
          <c:dPt>
            <c:idx val="1"/>
            <c:invertIfNegative val="0"/>
            <c:bubble3D val="0"/>
            <c:spPr>
              <a:solidFill>
                <a:srgbClr val="FF0000"/>
              </a:solidFill>
            </c:spPr>
            <c:extLst>
              <c:ext xmlns:c16="http://schemas.microsoft.com/office/drawing/2014/chart" uri="{C3380CC4-5D6E-409C-BE32-E72D297353CC}">
                <c16:uniqueId val="{00000003-4B97-47BA-AB20-A16194DDB4F9}"/>
              </c:ext>
            </c:extLst>
          </c:dPt>
          <c:dPt>
            <c:idx val="2"/>
            <c:invertIfNegative val="0"/>
            <c:bubble3D val="0"/>
            <c:spPr>
              <a:solidFill>
                <a:srgbClr val="FFFF00"/>
              </a:solidFill>
            </c:spPr>
            <c:extLst>
              <c:ext xmlns:c16="http://schemas.microsoft.com/office/drawing/2014/chart" uri="{C3380CC4-5D6E-409C-BE32-E72D297353CC}">
                <c16:uniqueId val="{00000005-4B97-47BA-AB20-A16194DDB4F9}"/>
              </c:ext>
            </c:extLst>
          </c:dPt>
          <c:dPt>
            <c:idx val="3"/>
            <c:invertIfNegative val="0"/>
            <c:bubble3D val="0"/>
            <c:spPr>
              <a:solidFill>
                <a:srgbClr val="00B050"/>
              </a:solidFill>
            </c:spPr>
            <c:extLst>
              <c:ext xmlns:c16="http://schemas.microsoft.com/office/drawing/2014/chart" uri="{C3380CC4-5D6E-409C-BE32-E72D297353CC}">
                <c16:uniqueId val="{00000007-4B97-47BA-AB20-A16194DDB4F9}"/>
              </c:ext>
            </c:extLst>
          </c:dPt>
          <c:dPt>
            <c:idx val="4"/>
            <c:invertIfNegative val="0"/>
            <c:bubble3D val="0"/>
            <c:spPr>
              <a:solidFill>
                <a:srgbClr val="FF0066"/>
              </a:solidFill>
            </c:spPr>
            <c:extLst>
              <c:ext xmlns:c16="http://schemas.microsoft.com/office/drawing/2014/chart" uri="{C3380CC4-5D6E-409C-BE32-E72D297353CC}">
                <c16:uniqueId val="{00000009-4B97-47BA-AB20-A16194DDB4F9}"/>
              </c:ext>
            </c:extLst>
          </c:dPt>
          <c:dPt>
            <c:idx val="5"/>
            <c:invertIfNegative val="0"/>
            <c:bubble3D val="0"/>
            <c:spPr>
              <a:solidFill>
                <a:schemeClr val="tx2">
                  <a:lumMod val="60000"/>
                  <a:lumOff val="40000"/>
                </a:schemeClr>
              </a:solidFill>
            </c:spPr>
            <c:extLst>
              <c:ext xmlns:c16="http://schemas.microsoft.com/office/drawing/2014/chart" uri="{C3380CC4-5D6E-409C-BE32-E72D297353CC}">
                <c16:uniqueId val="{0000000B-4B97-47BA-AB20-A16194DDB4F9}"/>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'2017'!$C$28:$I$28</c:f>
              <c:strCache>
                <c:ptCount val="7"/>
                <c:pt idx="0">
                  <c:v>CDU</c:v>
                </c:pt>
                <c:pt idx="1">
                  <c:v>SPD</c:v>
                </c:pt>
                <c:pt idx="2">
                  <c:v>FDP</c:v>
                </c:pt>
                <c:pt idx="3">
                  <c:v>Grüne</c:v>
                </c:pt>
                <c:pt idx="4">
                  <c:v>Die Linke</c:v>
                </c:pt>
                <c:pt idx="5">
                  <c:v>AfD</c:v>
                </c:pt>
                <c:pt idx="6">
                  <c:v>Sonstige</c:v>
                </c:pt>
              </c:strCache>
            </c:strRef>
          </c:cat>
          <c:val>
            <c:numRef>
              <c:f>'2017'!$C$174:$I$174</c:f>
              <c:numCache>
                <c:formatCode>0.00%</c:formatCode>
                <c:ptCount val="7"/>
                <c:pt idx="0">
                  <c:v>6.0976636852122512E-3</c:v>
                </c:pt>
                <c:pt idx="1">
                  <c:v>-1.3627099230212075E-2</c:v>
                </c:pt>
                <c:pt idx="2">
                  <c:v>2.1543955396095472E-2</c:v>
                </c:pt>
                <c:pt idx="3">
                  <c:v>-4.0763387066889006E-2</c:v>
                </c:pt>
                <c:pt idx="4">
                  <c:v>3.4086889410554072E-3</c:v>
                </c:pt>
                <c:pt idx="5">
                  <c:v>3.8910505836575876E-2</c:v>
                </c:pt>
                <c:pt idx="6">
                  <c:v>1.8141391682247716E-2</c:v>
                </c:pt>
              </c:numCache>
            </c:numRef>
          </c:val>
          <c:extLst>
            <c:ext xmlns:c16="http://schemas.microsoft.com/office/drawing/2014/chart" uri="{C3380CC4-5D6E-409C-BE32-E72D297353CC}">
              <c16:uniqueId val="{0000000C-4B97-47BA-AB20-A16194DDB4F9}"/>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'2017'!$A$173:$B$173</c:f>
              <c:strCache>
                <c:ptCount val="2"/>
                <c:pt idx="0">
                  <c:v>008-Haarbrück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F31B-4B9C-AF0A-0C72105934C4}"/>
              </c:ext>
            </c:extLst>
          </c:dPt>
          <c:dPt>
            <c:idx val="1"/>
            <c:bubble3D val="0"/>
            <c:spPr>
              <a:solidFill>
                <a:srgbClr val="FF0000"/>
              </a:solidFill>
            </c:spPr>
            <c:extLst>
              <c:ext xmlns:c16="http://schemas.microsoft.com/office/drawing/2014/chart" uri="{C3380CC4-5D6E-409C-BE32-E72D297353CC}">
                <c16:uniqueId val="{00000003-F31B-4B9C-AF0A-0C72105934C4}"/>
              </c:ext>
            </c:extLst>
          </c:dPt>
          <c:dPt>
            <c:idx val="2"/>
            <c:bubble3D val="0"/>
            <c:spPr>
              <a:solidFill>
                <a:srgbClr val="FFFF00"/>
              </a:solidFill>
            </c:spPr>
            <c:extLst>
              <c:ext xmlns:c16="http://schemas.microsoft.com/office/drawing/2014/chart" uri="{C3380CC4-5D6E-409C-BE32-E72D297353CC}">
                <c16:uniqueId val="{00000005-F31B-4B9C-AF0A-0C72105934C4}"/>
              </c:ext>
            </c:extLst>
          </c:dPt>
          <c:dPt>
            <c:idx val="3"/>
            <c:bubble3D val="0"/>
            <c:spPr>
              <a:solidFill>
                <a:srgbClr val="00B050"/>
              </a:solidFill>
            </c:spPr>
            <c:extLst>
              <c:ext xmlns:c16="http://schemas.microsoft.com/office/drawing/2014/chart" uri="{C3380CC4-5D6E-409C-BE32-E72D297353CC}">
                <c16:uniqueId val="{00000007-F31B-4B9C-AF0A-0C72105934C4}"/>
              </c:ext>
            </c:extLst>
          </c:dPt>
          <c:dPt>
            <c:idx val="4"/>
            <c:bubble3D val="0"/>
            <c:spPr>
              <a:solidFill>
                <a:srgbClr val="FF0066"/>
              </a:solidFill>
            </c:spPr>
            <c:extLst>
              <c:ext xmlns:c16="http://schemas.microsoft.com/office/drawing/2014/chart" uri="{C3380CC4-5D6E-409C-BE32-E72D297353CC}">
                <c16:uniqueId val="{00000009-F31B-4B9C-AF0A-0C72105934C4}"/>
              </c:ext>
            </c:extLst>
          </c:dPt>
          <c:dPt>
            <c:idx val="5"/>
            <c:bubble3D val="0"/>
            <c:spPr>
              <a:solidFill>
                <a:schemeClr val="tx2">
                  <a:lumMod val="60000"/>
                  <a:lumOff val="40000"/>
                </a:schemeClr>
              </a:solidFill>
            </c:spPr>
            <c:extLst>
              <c:ext xmlns:c16="http://schemas.microsoft.com/office/drawing/2014/chart" uri="{C3380CC4-5D6E-409C-BE32-E72D297353CC}">
                <c16:uniqueId val="{0000000B-F31B-4B9C-AF0A-0C72105934C4}"/>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F31B-4B9C-AF0A-0C72105934C4}"/>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'2017'!$C$28:$I$28</c:f>
              <c:strCache>
                <c:ptCount val="7"/>
                <c:pt idx="0">
                  <c:v>CDU</c:v>
                </c:pt>
                <c:pt idx="1">
                  <c:v>SPD</c:v>
                </c:pt>
                <c:pt idx="2">
                  <c:v>FDP</c:v>
                </c:pt>
                <c:pt idx="3">
                  <c:v>Grüne</c:v>
                </c:pt>
                <c:pt idx="4">
                  <c:v>Die Linke</c:v>
                </c:pt>
                <c:pt idx="5">
                  <c:v>AfD</c:v>
                </c:pt>
                <c:pt idx="6">
                  <c:v>Sonstige</c:v>
                </c:pt>
              </c:strCache>
            </c:strRef>
          </c:cat>
          <c:val>
            <c:numRef>
              <c:f>'2017'!$C$173:$I$173</c:f>
              <c:numCache>
                <c:formatCode>0.00%</c:formatCode>
                <c:ptCount val="7"/>
                <c:pt idx="0">
                  <c:v>0.63813229571984431</c:v>
                </c:pt>
                <c:pt idx="1">
                  <c:v>0.15953307392996108</c:v>
                </c:pt>
                <c:pt idx="2">
                  <c:v>7.7821011673151752E-2</c:v>
                </c:pt>
                <c:pt idx="3">
                  <c:v>5.4474708171206226E-2</c:v>
                </c:pt>
                <c:pt idx="4">
                  <c:v>1.1673151750972763E-2</c:v>
                </c:pt>
                <c:pt idx="5">
                  <c:v>3.8910505836575876E-2</c:v>
                </c:pt>
                <c:pt idx="6">
                  <c:v>3.1128404669260701E-2</c:v>
                </c:pt>
              </c:numCache>
            </c:numRef>
          </c:val>
          <c:extLst>
            <c:ext xmlns:c16="http://schemas.microsoft.com/office/drawing/2014/chart" uri="{C3380CC4-5D6E-409C-BE32-E72D297353CC}">
              <c16:uniqueId val="{0000000C-F31B-4B9C-AF0A-0C72105934C4}"/>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'2017'!$A$192:$B$192</c:f>
              <c:strCache>
                <c:ptCount val="2"/>
                <c:pt idx="0">
                  <c:v>009-Herstelle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2B20-408D-90E3-3BA6C6B518CC}"/>
              </c:ext>
            </c:extLst>
          </c:dPt>
          <c:dPt>
            <c:idx val="1"/>
            <c:invertIfNegative val="0"/>
            <c:bubble3D val="0"/>
            <c:spPr>
              <a:solidFill>
                <a:srgbClr val="FF0000"/>
              </a:solidFill>
            </c:spPr>
            <c:extLst>
              <c:ext xmlns:c16="http://schemas.microsoft.com/office/drawing/2014/chart" uri="{C3380CC4-5D6E-409C-BE32-E72D297353CC}">
                <c16:uniqueId val="{00000003-2B20-408D-90E3-3BA6C6B518CC}"/>
              </c:ext>
            </c:extLst>
          </c:dPt>
          <c:dPt>
            <c:idx val="2"/>
            <c:invertIfNegative val="0"/>
            <c:bubble3D val="0"/>
            <c:spPr>
              <a:solidFill>
                <a:srgbClr val="FFFF00"/>
              </a:solidFill>
            </c:spPr>
            <c:extLst>
              <c:ext xmlns:c16="http://schemas.microsoft.com/office/drawing/2014/chart" uri="{C3380CC4-5D6E-409C-BE32-E72D297353CC}">
                <c16:uniqueId val="{00000005-2B20-408D-90E3-3BA6C6B518CC}"/>
              </c:ext>
            </c:extLst>
          </c:dPt>
          <c:dPt>
            <c:idx val="3"/>
            <c:invertIfNegative val="0"/>
            <c:bubble3D val="0"/>
            <c:spPr>
              <a:solidFill>
                <a:srgbClr val="00B050"/>
              </a:solidFill>
            </c:spPr>
            <c:extLst>
              <c:ext xmlns:c16="http://schemas.microsoft.com/office/drawing/2014/chart" uri="{C3380CC4-5D6E-409C-BE32-E72D297353CC}">
                <c16:uniqueId val="{00000007-2B20-408D-90E3-3BA6C6B518CC}"/>
              </c:ext>
            </c:extLst>
          </c:dPt>
          <c:dPt>
            <c:idx val="4"/>
            <c:invertIfNegative val="0"/>
            <c:bubble3D val="0"/>
            <c:spPr>
              <a:solidFill>
                <a:srgbClr val="00B0F0"/>
              </a:solidFill>
            </c:spPr>
            <c:extLst>
              <c:ext xmlns:c16="http://schemas.microsoft.com/office/drawing/2014/chart" uri="{C3380CC4-5D6E-409C-BE32-E72D297353CC}">
                <c16:uniqueId val="{00000009-2B20-408D-90E3-3BA6C6B518CC}"/>
              </c:ext>
            </c:extLst>
          </c:dPt>
          <c:dPt>
            <c:idx val="5"/>
            <c:invertIfNegative val="0"/>
            <c:bubble3D val="0"/>
            <c:spPr>
              <a:solidFill>
                <a:schemeClr val="tx2">
                  <a:lumMod val="60000"/>
                  <a:lumOff val="40000"/>
                </a:schemeClr>
              </a:solidFill>
            </c:spPr>
            <c:extLst>
              <c:ext xmlns:c16="http://schemas.microsoft.com/office/drawing/2014/chart" uri="{C3380CC4-5D6E-409C-BE32-E72D297353CC}">
                <c16:uniqueId val="{0000000B-2B20-408D-90E3-3BA6C6B518CC}"/>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'2017'!$C$28:$I$28</c:f>
              <c:strCache>
                <c:ptCount val="7"/>
                <c:pt idx="0">
                  <c:v>CDU</c:v>
                </c:pt>
                <c:pt idx="1">
                  <c:v>SPD</c:v>
                </c:pt>
                <c:pt idx="2">
                  <c:v>FDP</c:v>
                </c:pt>
                <c:pt idx="3">
                  <c:v>Grüne</c:v>
                </c:pt>
                <c:pt idx="4">
                  <c:v>Die Linke</c:v>
                </c:pt>
                <c:pt idx="5">
                  <c:v>AfD</c:v>
                </c:pt>
                <c:pt idx="6">
                  <c:v>Sonstige</c:v>
                </c:pt>
              </c:strCache>
            </c:strRef>
          </c:cat>
          <c:val>
            <c:numRef>
              <c:f>'2017'!$C$192:$I$192</c:f>
              <c:numCache>
                <c:formatCode>0.00%</c:formatCode>
                <c:ptCount val="7"/>
                <c:pt idx="0">
                  <c:v>3.3011983664725131E-2</c:v>
                </c:pt>
                <c:pt idx="1">
                  <c:v>-4.6783155921537145E-2</c:v>
                </c:pt>
                <c:pt idx="2">
                  <c:v>3.5950994175537251E-3</c:v>
                </c:pt>
                <c:pt idx="3">
                  <c:v>-1.4353618531164215E-2</c:v>
                </c:pt>
                <c:pt idx="4">
                  <c:v>7.9734886523398253E-3</c:v>
                </c:pt>
                <c:pt idx="5">
                  <c:v>5.7441253263707574E-2</c:v>
                </c:pt>
                <c:pt idx="6">
                  <c:v>2.9054250072526835E-2</c:v>
                </c:pt>
              </c:numCache>
            </c:numRef>
          </c:val>
          <c:extLst>
            <c:ext xmlns:c16="http://schemas.microsoft.com/office/drawing/2014/chart" uri="{C3380CC4-5D6E-409C-BE32-E72D297353CC}">
              <c16:uniqueId val="{0000000C-2B20-408D-90E3-3BA6C6B518CC}"/>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'2017'!$A$30:$B$30</c:f>
              <c:strCache>
                <c:ptCount val="2"/>
                <c:pt idx="0">
                  <c:v>001-Beverungen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9328-4B97-A176-424C7A43C05F}"/>
              </c:ext>
            </c:extLst>
          </c:dPt>
          <c:dPt>
            <c:idx val="1"/>
            <c:invertIfNegative val="0"/>
            <c:bubble3D val="0"/>
            <c:spPr>
              <a:solidFill>
                <a:srgbClr val="FF0000"/>
              </a:solidFill>
            </c:spPr>
            <c:extLst>
              <c:ext xmlns:c16="http://schemas.microsoft.com/office/drawing/2014/chart" uri="{C3380CC4-5D6E-409C-BE32-E72D297353CC}">
                <c16:uniqueId val="{00000003-9328-4B97-A176-424C7A43C05F}"/>
              </c:ext>
            </c:extLst>
          </c:dPt>
          <c:dPt>
            <c:idx val="2"/>
            <c:invertIfNegative val="0"/>
            <c:bubble3D val="0"/>
            <c:spPr>
              <a:solidFill>
                <a:srgbClr val="FFFF00"/>
              </a:solidFill>
            </c:spPr>
            <c:extLst>
              <c:ext xmlns:c16="http://schemas.microsoft.com/office/drawing/2014/chart" uri="{C3380CC4-5D6E-409C-BE32-E72D297353CC}">
                <c16:uniqueId val="{00000005-9328-4B97-A176-424C7A43C05F}"/>
              </c:ext>
            </c:extLst>
          </c:dPt>
          <c:dPt>
            <c:idx val="3"/>
            <c:invertIfNegative val="0"/>
            <c:bubble3D val="0"/>
            <c:spPr>
              <a:solidFill>
                <a:srgbClr val="00B050"/>
              </a:solidFill>
            </c:spPr>
            <c:extLst>
              <c:ext xmlns:c16="http://schemas.microsoft.com/office/drawing/2014/chart" uri="{C3380CC4-5D6E-409C-BE32-E72D297353CC}">
                <c16:uniqueId val="{00000007-9328-4B97-A176-424C7A43C05F}"/>
              </c:ext>
            </c:extLst>
          </c:dPt>
          <c:dPt>
            <c:idx val="4"/>
            <c:invertIfNegative val="0"/>
            <c:bubble3D val="0"/>
            <c:spPr>
              <a:solidFill>
                <a:srgbClr val="FF0066"/>
              </a:solidFill>
            </c:spPr>
            <c:extLst>
              <c:ext xmlns:c16="http://schemas.microsoft.com/office/drawing/2014/chart" uri="{C3380CC4-5D6E-409C-BE32-E72D297353CC}">
                <c16:uniqueId val="{00000009-9328-4B97-A176-424C7A43C05F}"/>
              </c:ext>
            </c:extLst>
          </c:dPt>
          <c:dPt>
            <c:idx val="5"/>
            <c:invertIfNegative val="0"/>
            <c:bubble3D val="0"/>
            <c:spPr>
              <a:solidFill>
                <a:schemeClr val="tx2">
                  <a:lumMod val="60000"/>
                  <a:lumOff val="40000"/>
                </a:schemeClr>
              </a:solidFill>
            </c:spPr>
            <c:extLst>
              <c:ext xmlns:c16="http://schemas.microsoft.com/office/drawing/2014/chart" uri="{C3380CC4-5D6E-409C-BE32-E72D297353CC}">
                <c16:uniqueId val="{0000000B-9328-4B97-A176-424C7A43C05F}"/>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'2017'!$C$28:$I$28</c:f>
              <c:strCache>
                <c:ptCount val="7"/>
                <c:pt idx="0">
                  <c:v>CDU</c:v>
                </c:pt>
                <c:pt idx="1">
                  <c:v>SPD</c:v>
                </c:pt>
                <c:pt idx="2">
                  <c:v>FDP</c:v>
                </c:pt>
                <c:pt idx="3">
                  <c:v>Grüne</c:v>
                </c:pt>
                <c:pt idx="4">
                  <c:v>Die Linke</c:v>
                </c:pt>
                <c:pt idx="5">
                  <c:v>AfD</c:v>
                </c:pt>
                <c:pt idx="6">
                  <c:v>Sonstige</c:v>
                </c:pt>
              </c:strCache>
            </c:strRef>
          </c:cat>
          <c:val>
            <c:numRef>
              <c:f>'2017'!$C$30:$I$30</c:f>
              <c:numCache>
                <c:formatCode>0.00%</c:formatCode>
                <c:ptCount val="7"/>
                <c:pt idx="0">
                  <c:v>1.7871017871017858E-2</c:v>
                </c:pt>
                <c:pt idx="1">
                  <c:v>-7.7922077922077948E-3</c:v>
                </c:pt>
                <c:pt idx="2">
                  <c:v>-2.3376623376623384E-2</c:v>
                </c:pt>
                <c:pt idx="3">
                  <c:v>-3.7473637473637467E-2</c:v>
                </c:pt>
                <c:pt idx="4">
                  <c:v>1.5899818338842728E-2</c:v>
                </c:pt>
                <c:pt idx="5">
                  <c:v>6.8376068376068383E-2</c:v>
                </c:pt>
                <c:pt idx="6">
                  <c:v>4.32747510537815E-2</c:v>
                </c:pt>
              </c:numCache>
            </c:numRef>
          </c:val>
          <c:extLst>
            <c:ext xmlns:c16="http://schemas.microsoft.com/office/drawing/2014/chart" uri="{C3380CC4-5D6E-409C-BE32-E72D297353CC}">
              <c16:uniqueId val="{0000000C-9328-4B97-A176-424C7A43C05F}"/>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'2017'!$A$191:$B$191</c:f>
              <c:strCache>
                <c:ptCount val="2"/>
                <c:pt idx="0">
                  <c:v>009-Herstelle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20D5-4249-BE5A-BB86422706F8}"/>
              </c:ext>
            </c:extLst>
          </c:dPt>
          <c:dPt>
            <c:idx val="1"/>
            <c:bubble3D val="0"/>
            <c:spPr>
              <a:solidFill>
                <a:srgbClr val="FF0000"/>
              </a:solidFill>
            </c:spPr>
            <c:extLst>
              <c:ext xmlns:c16="http://schemas.microsoft.com/office/drawing/2014/chart" uri="{C3380CC4-5D6E-409C-BE32-E72D297353CC}">
                <c16:uniqueId val="{00000003-20D5-4249-BE5A-BB86422706F8}"/>
              </c:ext>
            </c:extLst>
          </c:dPt>
          <c:dPt>
            <c:idx val="2"/>
            <c:bubble3D val="0"/>
            <c:spPr>
              <a:solidFill>
                <a:srgbClr val="FFFF00"/>
              </a:solidFill>
            </c:spPr>
            <c:extLst>
              <c:ext xmlns:c16="http://schemas.microsoft.com/office/drawing/2014/chart" uri="{C3380CC4-5D6E-409C-BE32-E72D297353CC}">
                <c16:uniqueId val="{00000005-20D5-4249-BE5A-BB86422706F8}"/>
              </c:ext>
            </c:extLst>
          </c:dPt>
          <c:dPt>
            <c:idx val="3"/>
            <c:bubble3D val="0"/>
            <c:spPr>
              <a:solidFill>
                <a:srgbClr val="00B050"/>
              </a:solidFill>
            </c:spPr>
            <c:extLst>
              <c:ext xmlns:c16="http://schemas.microsoft.com/office/drawing/2014/chart" uri="{C3380CC4-5D6E-409C-BE32-E72D297353CC}">
                <c16:uniqueId val="{00000007-20D5-4249-BE5A-BB86422706F8}"/>
              </c:ext>
            </c:extLst>
          </c:dPt>
          <c:dPt>
            <c:idx val="4"/>
            <c:bubble3D val="0"/>
            <c:spPr>
              <a:solidFill>
                <a:srgbClr val="00B0F0"/>
              </a:solidFill>
            </c:spPr>
            <c:extLst>
              <c:ext xmlns:c16="http://schemas.microsoft.com/office/drawing/2014/chart" uri="{C3380CC4-5D6E-409C-BE32-E72D297353CC}">
                <c16:uniqueId val="{00000009-20D5-4249-BE5A-BB86422706F8}"/>
              </c:ext>
            </c:extLst>
          </c:dPt>
          <c:dPt>
            <c:idx val="5"/>
            <c:bubble3D val="0"/>
            <c:spPr>
              <a:solidFill>
                <a:schemeClr val="tx2">
                  <a:lumMod val="60000"/>
                  <a:lumOff val="40000"/>
                </a:schemeClr>
              </a:solidFill>
            </c:spPr>
            <c:extLst>
              <c:ext xmlns:c16="http://schemas.microsoft.com/office/drawing/2014/chart" uri="{C3380CC4-5D6E-409C-BE32-E72D297353CC}">
                <c16:uniqueId val="{0000000B-20D5-4249-BE5A-BB86422706F8}"/>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20D5-4249-BE5A-BB86422706F8}"/>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'2017'!$C$28:$I$28</c:f>
              <c:strCache>
                <c:ptCount val="7"/>
                <c:pt idx="0">
                  <c:v>CDU</c:v>
                </c:pt>
                <c:pt idx="1">
                  <c:v>SPD</c:v>
                </c:pt>
                <c:pt idx="2">
                  <c:v>FDP</c:v>
                </c:pt>
                <c:pt idx="3">
                  <c:v>Grüne</c:v>
                </c:pt>
                <c:pt idx="4">
                  <c:v>Die Linke</c:v>
                </c:pt>
                <c:pt idx="5">
                  <c:v>AfD</c:v>
                </c:pt>
                <c:pt idx="6">
                  <c:v>Sonstige</c:v>
                </c:pt>
              </c:strCache>
            </c:strRef>
          </c:cat>
          <c:val>
            <c:numRef>
              <c:f>'2017'!$C$191:$I$191</c:f>
              <c:numCache>
                <c:formatCode>0.00%</c:formatCode>
                <c:ptCount val="7"/>
                <c:pt idx="0">
                  <c:v>0.55352480417754568</c:v>
                </c:pt>
                <c:pt idx="1">
                  <c:v>0.25065274151436029</c:v>
                </c:pt>
                <c:pt idx="2">
                  <c:v>5.7441253263707574E-2</c:v>
                </c:pt>
                <c:pt idx="3">
                  <c:v>5.7441253263707574E-2</c:v>
                </c:pt>
                <c:pt idx="4">
                  <c:v>1.5665796344647518E-2</c:v>
                </c:pt>
                <c:pt idx="5">
                  <c:v>5.7441253263707574E-2</c:v>
                </c:pt>
                <c:pt idx="6">
                  <c:v>2.3498694516971279E-2</c:v>
                </c:pt>
              </c:numCache>
            </c:numRef>
          </c:val>
          <c:extLst>
            <c:ext xmlns:c16="http://schemas.microsoft.com/office/drawing/2014/chart" uri="{C3380CC4-5D6E-409C-BE32-E72D297353CC}">
              <c16:uniqueId val="{0000000C-20D5-4249-BE5A-BB86422706F8}"/>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'2017'!$A$210:$B$210</c:f>
              <c:strCache>
                <c:ptCount val="2"/>
                <c:pt idx="0">
                  <c:v>010-Jakobsberg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E175-422C-8F49-D2F8EC0B2212}"/>
              </c:ext>
            </c:extLst>
          </c:dPt>
          <c:dPt>
            <c:idx val="1"/>
            <c:invertIfNegative val="0"/>
            <c:bubble3D val="0"/>
            <c:spPr>
              <a:solidFill>
                <a:srgbClr val="FF0000"/>
              </a:solidFill>
            </c:spPr>
            <c:extLst>
              <c:ext xmlns:c16="http://schemas.microsoft.com/office/drawing/2014/chart" uri="{C3380CC4-5D6E-409C-BE32-E72D297353CC}">
                <c16:uniqueId val="{00000003-E175-422C-8F49-D2F8EC0B2212}"/>
              </c:ext>
            </c:extLst>
          </c:dPt>
          <c:dPt>
            <c:idx val="2"/>
            <c:invertIfNegative val="0"/>
            <c:bubble3D val="0"/>
            <c:spPr>
              <a:solidFill>
                <a:srgbClr val="FFFF00"/>
              </a:solidFill>
            </c:spPr>
            <c:extLst>
              <c:ext xmlns:c16="http://schemas.microsoft.com/office/drawing/2014/chart" uri="{C3380CC4-5D6E-409C-BE32-E72D297353CC}">
                <c16:uniqueId val="{00000005-E175-422C-8F49-D2F8EC0B2212}"/>
              </c:ext>
            </c:extLst>
          </c:dPt>
          <c:dPt>
            <c:idx val="3"/>
            <c:invertIfNegative val="0"/>
            <c:bubble3D val="0"/>
            <c:spPr>
              <a:solidFill>
                <a:srgbClr val="00B050"/>
              </a:solidFill>
            </c:spPr>
            <c:extLst>
              <c:ext xmlns:c16="http://schemas.microsoft.com/office/drawing/2014/chart" uri="{C3380CC4-5D6E-409C-BE32-E72D297353CC}">
                <c16:uniqueId val="{00000007-E175-422C-8F49-D2F8EC0B2212}"/>
              </c:ext>
            </c:extLst>
          </c:dPt>
          <c:dPt>
            <c:idx val="4"/>
            <c:invertIfNegative val="0"/>
            <c:bubble3D val="0"/>
            <c:spPr>
              <a:solidFill>
                <a:srgbClr val="00B0F0"/>
              </a:solidFill>
            </c:spPr>
            <c:extLst>
              <c:ext xmlns:c16="http://schemas.microsoft.com/office/drawing/2014/chart" uri="{C3380CC4-5D6E-409C-BE32-E72D297353CC}">
                <c16:uniqueId val="{00000009-E175-422C-8F49-D2F8EC0B2212}"/>
              </c:ext>
            </c:extLst>
          </c:dPt>
          <c:dPt>
            <c:idx val="5"/>
            <c:invertIfNegative val="0"/>
            <c:bubble3D val="0"/>
            <c:spPr>
              <a:solidFill>
                <a:schemeClr val="tx2">
                  <a:lumMod val="60000"/>
                  <a:lumOff val="40000"/>
                </a:schemeClr>
              </a:solidFill>
            </c:spPr>
            <c:extLst>
              <c:ext xmlns:c16="http://schemas.microsoft.com/office/drawing/2014/chart" uri="{C3380CC4-5D6E-409C-BE32-E72D297353CC}">
                <c16:uniqueId val="{0000000B-E175-422C-8F49-D2F8EC0B2212}"/>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'2017'!$C$28:$I$28</c:f>
              <c:strCache>
                <c:ptCount val="7"/>
                <c:pt idx="0">
                  <c:v>CDU</c:v>
                </c:pt>
                <c:pt idx="1">
                  <c:v>SPD</c:v>
                </c:pt>
                <c:pt idx="2">
                  <c:v>FDP</c:v>
                </c:pt>
                <c:pt idx="3">
                  <c:v>Grüne</c:v>
                </c:pt>
                <c:pt idx="4">
                  <c:v>Die Linke</c:v>
                </c:pt>
                <c:pt idx="5">
                  <c:v>AfD</c:v>
                </c:pt>
                <c:pt idx="6">
                  <c:v>Sonstige</c:v>
                </c:pt>
              </c:strCache>
            </c:strRef>
          </c:cat>
          <c:val>
            <c:numRef>
              <c:f>'2017'!$C$210:$I$210</c:f>
              <c:numCache>
                <c:formatCode>0.00%</c:formatCode>
                <c:ptCount val="7"/>
                <c:pt idx="0">
                  <c:v>5.2777777777777812E-2</c:v>
                </c:pt>
                <c:pt idx="1">
                  <c:v>-2.4999999999999967E-2</c:v>
                </c:pt>
                <c:pt idx="2">
                  <c:v>2.7314814814814816E-2</c:v>
                </c:pt>
                <c:pt idx="3">
                  <c:v>-1.5740740740740743E-2</c:v>
                </c:pt>
                <c:pt idx="4">
                  <c:v>-5.9523809523809659E-4</c:v>
                </c:pt>
                <c:pt idx="5">
                  <c:v>6.9444444444444441E-3</c:v>
                </c:pt>
                <c:pt idx="6">
                  <c:v>-6.8226120857699801E-3</c:v>
                </c:pt>
              </c:numCache>
            </c:numRef>
          </c:val>
          <c:extLst>
            <c:ext xmlns:c16="http://schemas.microsoft.com/office/drawing/2014/chart" uri="{C3380CC4-5D6E-409C-BE32-E72D297353CC}">
              <c16:uniqueId val="{0000000C-E175-422C-8F49-D2F8EC0B2212}"/>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'2017'!$A$209:$B$209</c:f>
              <c:strCache>
                <c:ptCount val="2"/>
                <c:pt idx="0">
                  <c:v>010-Jakobsberg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DB3A-44EE-81FB-C36416A3BFA1}"/>
              </c:ext>
            </c:extLst>
          </c:dPt>
          <c:dPt>
            <c:idx val="1"/>
            <c:bubble3D val="0"/>
            <c:spPr>
              <a:solidFill>
                <a:srgbClr val="FF0000"/>
              </a:solidFill>
            </c:spPr>
            <c:extLst>
              <c:ext xmlns:c16="http://schemas.microsoft.com/office/drawing/2014/chart" uri="{C3380CC4-5D6E-409C-BE32-E72D297353CC}">
                <c16:uniqueId val="{00000003-DB3A-44EE-81FB-C36416A3BFA1}"/>
              </c:ext>
            </c:extLst>
          </c:dPt>
          <c:dPt>
            <c:idx val="2"/>
            <c:bubble3D val="0"/>
            <c:spPr>
              <a:solidFill>
                <a:srgbClr val="FFFF00"/>
              </a:solidFill>
            </c:spPr>
            <c:extLst>
              <c:ext xmlns:c16="http://schemas.microsoft.com/office/drawing/2014/chart" uri="{C3380CC4-5D6E-409C-BE32-E72D297353CC}">
                <c16:uniqueId val="{00000005-DB3A-44EE-81FB-C36416A3BFA1}"/>
              </c:ext>
            </c:extLst>
          </c:dPt>
          <c:dPt>
            <c:idx val="3"/>
            <c:bubble3D val="0"/>
            <c:spPr>
              <a:solidFill>
                <a:srgbClr val="00B050"/>
              </a:solidFill>
            </c:spPr>
            <c:extLst>
              <c:ext xmlns:c16="http://schemas.microsoft.com/office/drawing/2014/chart" uri="{C3380CC4-5D6E-409C-BE32-E72D297353CC}">
                <c16:uniqueId val="{00000007-DB3A-44EE-81FB-C36416A3BFA1}"/>
              </c:ext>
            </c:extLst>
          </c:dPt>
          <c:dPt>
            <c:idx val="4"/>
            <c:bubble3D val="0"/>
            <c:spPr>
              <a:solidFill>
                <a:srgbClr val="00B0F0"/>
              </a:solidFill>
            </c:spPr>
            <c:extLst>
              <c:ext xmlns:c16="http://schemas.microsoft.com/office/drawing/2014/chart" uri="{C3380CC4-5D6E-409C-BE32-E72D297353CC}">
                <c16:uniqueId val="{00000009-DB3A-44EE-81FB-C36416A3BFA1}"/>
              </c:ext>
            </c:extLst>
          </c:dPt>
          <c:dPt>
            <c:idx val="5"/>
            <c:bubble3D val="0"/>
            <c:spPr>
              <a:solidFill>
                <a:schemeClr val="tx2">
                  <a:lumMod val="60000"/>
                  <a:lumOff val="40000"/>
                </a:schemeClr>
              </a:solidFill>
            </c:spPr>
            <c:extLst>
              <c:ext xmlns:c16="http://schemas.microsoft.com/office/drawing/2014/chart" uri="{C3380CC4-5D6E-409C-BE32-E72D297353CC}">
                <c16:uniqueId val="{0000000B-DB3A-44EE-81FB-C36416A3BFA1}"/>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DB3A-44EE-81FB-C36416A3BFA1}"/>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'2017'!$C$28:$I$28</c:f>
              <c:strCache>
                <c:ptCount val="7"/>
                <c:pt idx="0">
                  <c:v>CDU</c:v>
                </c:pt>
                <c:pt idx="1">
                  <c:v>SPD</c:v>
                </c:pt>
                <c:pt idx="2">
                  <c:v>FDP</c:v>
                </c:pt>
                <c:pt idx="3">
                  <c:v>Grüne</c:v>
                </c:pt>
                <c:pt idx="4">
                  <c:v>Die Linke</c:v>
                </c:pt>
                <c:pt idx="5">
                  <c:v>AfD</c:v>
                </c:pt>
                <c:pt idx="6">
                  <c:v>Sonstige</c:v>
                </c:pt>
              </c:strCache>
            </c:strRef>
          </c:cat>
          <c:val>
            <c:numRef>
              <c:f>'2017'!$C$209:$I$209</c:f>
              <c:numCache>
                <c:formatCode>0.00%</c:formatCode>
                <c:ptCount val="7"/>
                <c:pt idx="0">
                  <c:v>0.65277777777777779</c:v>
                </c:pt>
                <c:pt idx="1">
                  <c:v>0.2638888888888889</c:v>
                </c:pt>
                <c:pt idx="2">
                  <c:v>3.4722222222222224E-2</c:v>
                </c:pt>
                <c:pt idx="3">
                  <c:v>1.3888888888888888E-2</c:v>
                </c:pt>
                <c:pt idx="4">
                  <c:v>2.0833333333333332E-2</c:v>
                </c:pt>
                <c:pt idx="5">
                  <c:v>6.9444444444444441E-3</c:v>
                </c:pt>
                <c:pt idx="6">
                  <c:v>2.7777777777777776E-2</c:v>
                </c:pt>
              </c:numCache>
            </c:numRef>
          </c:val>
          <c:extLst>
            <c:ext xmlns:c16="http://schemas.microsoft.com/office/drawing/2014/chart" uri="{C3380CC4-5D6E-409C-BE32-E72D297353CC}">
              <c16:uniqueId val="{0000000C-DB3A-44EE-81FB-C36416A3BFA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'2017'!$A$228:$B$228</c:f>
              <c:strCache>
                <c:ptCount val="2"/>
                <c:pt idx="0">
                  <c:v>011-Rothe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93F2-43AF-8DB2-BFEC8C7EB072}"/>
              </c:ext>
            </c:extLst>
          </c:dPt>
          <c:dPt>
            <c:idx val="1"/>
            <c:invertIfNegative val="0"/>
            <c:bubble3D val="0"/>
            <c:spPr>
              <a:solidFill>
                <a:srgbClr val="FF0000"/>
              </a:solidFill>
            </c:spPr>
            <c:extLst>
              <c:ext xmlns:c16="http://schemas.microsoft.com/office/drawing/2014/chart" uri="{C3380CC4-5D6E-409C-BE32-E72D297353CC}">
                <c16:uniqueId val="{00000003-93F2-43AF-8DB2-BFEC8C7EB072}"/>
              </c:ext>
            </c:extLst>
          </c:dPt>
          <c:dPt>
            <c:idx val="2"/>
            <c:invertIfNegative val="0"/>
            <c:bubble3D val="0"/>
            <c:spPr>
              <a:solidFill>
                <a:srgbClr val="FFFF00"/>
              </a:solidFill>
            </c:spPr>
            <c:extLst>
              <c:ext xmlns:c16="http://schemas.microsoft.com/office/drawing/2014/chart" uri="{C3380CC4-5D6E-409C-BE32-E72D297353CC}">
                <c16:uniqueId val="{00000005-93F2-43AF-8DB2-BFEC8C7EB072}"/>
              </c:ext>
            </c:extLst>
          </c:dPt>
          <c:dPt>
            <c:idx val="3"/>
            <c:invertIfNegative val="0"/>
            <c:bubble3D val="0"/>
            <c:spPr>
              <a:solidFill>
                <a:srgbClr val="00B050"/>
              </a:solidFill>
            </c:spPr>
            <c:extLst>
              <c:ext xmlns:c16="http://schemas.microsoft.com/office/drawing/2014/chart" uri="{C3380CC4-5D6E-409C-BE32-E72D297353CC}">
                <c16:uniqueId val="{00000007-93F2-43AF-8DB2-BFEC8C7EB072}"/>
              </c:ext>
            </c:extLst>
          </c:dPt>
          <c:dPt>
            <c:idx val="4"/>
            <c:invertIfNegative val="0"/>
            <c:bubble3D val="0"/>
            <c:spPr>
              <a:solidFill>
                <a:srgbClr val="00B0F0"/>
              </a:solidFill>
            </c:spPr>
            <c:extLst>
              <c:ext xmlns:c16="http://schemas.microsoft.com/office/drawing/2014/chart" uri="{C3380CC4-5D6E-409C-BE32-E72D297353CC}">
                <c16:uniqueId val="{00000009-93F2-43AF-8DB2-BFEC8C7EB072}"/>
              </c:ext>
            </c:extLst>
          </c:dPt>
          <c:dPt>
            <c:idx val="5"/>
            <c:invertIfNegative val="0"/>
            <c:bubble3D val="0"/>
            <c:spPr>
              <a:solidFill>
                <a:schemeClr val="tx2">
                  <a:lumMod val="60000"/>
                  <a:lumOff val="40000"/>
                </a:schemeClr>
              </a:solidFill>
            </c:spPr>
            <c:extLst>
              <c:ext xmlns:c16="http://schemas.microsoft.com/office/drawing/2014/chart" uri="{C3380CC4-5D6E-409C-BE32-E72D297353CC}">
                <c16:uniqueId val="{0000000B-93F2-43AF-8DB2-BFEC8C7EB072}"/>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'2017'!$C$28:$I$28</c:f>
              <c:strCache>
                <c:ptCount val="7"/>
                <c:pt idx="0">
                  <c:v>CDU</c:v>
                </c:pt>
                <c:pt idx="1">
                  <c:v>SPD</c:v>
                </c:pt>
                <c:pt idx="2">
                  <c:v>FDP</c:v>
                </c:pt>
                <c:pt idx="3">
                  <c:v>Grüne</c:v>
                </c:pt>
                <c:pt idx="4">
                  <c:v>Die Linke</c:v>
                </c:pt>
                <c:pt idx="5">
                  <c:v>AfD</c:v>
                </c:pt>
                <c:pt idx="6">
                  <c:v>Sonstige</c:v>
                </c:pt>
              </c:strCache>
            </c:strRef>
          </c:cat>
          <c:val>
            <c:numRef>
              <c:f>'2017'!$C$228:$I$228</c:f>
              <c:numCache>
                <c:formatCode>0.00%</c:formatCode>
                <c:ptCount val="7"/>
                <c:pt idx="0">
                  <c:v>4.5646067415729963E-3</c:v>
                </c:pt>
                <c:pt idx="1">
                  <c:v>1.7322097378277168E-2</c:v>
                </c:pt>
                <c:pt idx="2">
                  <c:v>3.9208801498127346E-2</c:v>
                </c:pt>
                <c:pt idx="3">
                  <c:v>-2.6568352059925089E-2</c:v>
                </c:pt>
                <c:pt idx="4">
                  <c:v>-1.1805555555555557E-2</c:v>
                </c:pt>
                <c:pt idx="5">
                  <c:v>0</c:v>
                </c:pt>
                <c:pt idx="6">
                  <c:v>-4.362444671433454E-4</c:v>
                </c:pt>
              </c:numCache>
            </c:numRef>
          </c:val>
          <c:extLst>
            <c:ext xmlns:c16="http://schemas.microsoft.com/office/drawing/2014/chart" uri="{C3380CC4-5D6E-409C-BE32-E72D297353CC}">
              <c16:uniqueId val="{0000000C-93F2-43AF-8DB2-BFEC8C7EB072}"/>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'2017'!$A$227:$B$227</c:f>
              <c:strCache>
                <c:ptCount val="2"/>
                <c:pt idx="0">
                  <c:v>011-Rothe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5929-457F-90D9-386FA0F6A47E}"/>
              </c:ext>
            </c:extLst>
          </c:dPt>
          <c:dPt>
            <c:idx val="1"/>
            <c:bubble3D val="0"/>
            <c:spPr>
              <a:solidFill>
                <a:srgbClr val="FF0000"/>
              </a:solidFill>
            </c:spPr>
            <c:extLst>
              <c:ext xmlns:c16="http://schemas.microsoft.com/office/drawing/2014/chart" uri="{C3380CC4-5D6E-409C-BE32-E72D297353CC}">
                <c16:uniqueId val="{00000003-5929-457F-90D9-386FA0F6A47E}"/>
              </c:ext>
            </c:extLst>
          </c:dPt>
          <c:dPt>
            <c:idx val="2"/>
            <c:bubble3D val="0"/>
            <c:spPr>
              <a:solidFill>
                <a:srgbClr val="FFFF00"/>
              </a:solidFill>
            </c:spPr>
            <c:extLst>
              <c:ext xmlns:c16="http://schemas.microsoft.com/office/drawing/2014/chart" uri="{C3380CC4-5D6E-409C-BE32-E72D297353CC}">
                <c16:uniqueId val="{00000005-5929-457F-90D9-386FA0F6A47E}"/>
              </c:ext>
            </c:extLst>
          </c:dPt>
          <c:dPt>
            <c:idx val="3"/>
            <c:bubble3D val="0"/>
            <c:spPr>
              <a:solidFill>
                <a:srgbClr val="00B050"/>
              </a:solidFill>
            </c:spPr>
            <c:extLst>
              <c:ext xmlns:c16="http://schemas.microsoft.com/office/drawing/2014/chart" uri="{C3380CC4-5D6E-409C-BE32-E72D297353CC}">
                <c16:uniqueId val="{00000007-5929-457F-90D9-386FA0F6A47E}"/>
              </c:ext>
            </c:extLst>
          </c:dPt>
          <c:dPt>
            <c:idx val="4"/>
            <c:bubble3D val="0"/>
            <c:spPr>
              <a:solidFill>
                <a:srgbClr val="00B0F0"/>
              </a:solidFill>
            </c:spPr>
            <c:extLst>
              <c:ext xmlns:c16="http://schemas.microsoft.com/office/drawing/2014/chart" uri="{C3380CC4-5D6E-409C-BE32-E72D297353CC}">
                <c16:uniqueId val="{00000009-5929-457F-90D9-386FA0F6A47E}"/>
              </c:ext>
            </c:extLst>
          </c:dPt>
          <c:dPt>
            <c:idx val="5"/>
            <c:bubble3D val="0"/>
            <c:spPr>
              <a:solidFill>
                <a:schemeClr val="tx2">
                  <a:lumMod val="60000"/>
                  <a:lumOff val="40000"/>
                </a:schemeClr>
              </a:solidFill>
            </c:spPr>
            <c:extLst>
              <c:ext xmlns:c16="http://schemas.microsoft.com/office/drawing/2014/chart" uri="{C3380CC4-5D6E-409C-BE32-E72D297353CC}">
                <c16:uniqueId val="{0000000B-5929-457F-90D9-386FA0F6A47E}"/>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5929-457F-90D9-386FA0F6A47E}"/>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'2017'!$C$28:$I$28</c:f>
              <c:strCache>
                <c:ptCount val="7"/>
                <c:pt idx="0">
                  <c:v>CDU</c:v>
                </c:pt>
                <c:pt idx="1">
                  <c:v>SPD</c:v>
                </c:pt>
                <c:pt idx="2">
                  <c:v>FDP</c:v>
                </c:pt>
                <c:pt idx="3">
                  <c:v>Grüne</c:v>
                </c:pt>
                <c:pt idx="4">
                  <c:v>Die Linke</c:v>
                </c:pt>
                <c:pt idx="5">
                  <c:v>AfD</c:v>
                </c:pt>
                <c:pt idx="6">
                  <c:v>Sonstige</c:v>
                </c:pt>
              </c:strCache>
            </c:strRef>
          </c:cat>
          <c:val>
            <c:numRef>
              <c:f>'2017'!$C$227:$I$227</c:f>
              <c:numCache>
                <c:formatCode>0.00%</c:formatCode>
                <c:ptCount val="7"/>
                <c:pt idx="0">
                  <c:v>0.65625</c:v>
                </c:pt>
                <c:pt idx="1">
                  <c:v>0.20833333333333334</c:v>
                </c:pt>
                <c:pt idx="2">
                  <c:v>7.2916666666666671E-2</c:v>
                </c:pt>
                <c:pt idx="3">
                  <c:v>5.2083333333333336E-2</c:v>
                </c:pt>
                <c:pt idx="4">
                  <c:v>1.0416666666666666E-2</c:v>
                </c:pt>
                <c:pt idx="5">
                  <c:v>0</c:v>
                </c:pt>
                <c:pt idx="6">
                  <c:v>1.0416666666666666E-2</c:v>
                </c:pt>
              </c:numCache>
            </c:numRef>
          </c:val>
          <c:extLst>
            <c:ext xmlns:c16="http://schemas.microsoft.com/office/drawing/2014/chart" uri="{C3380CC4-5D6E-409C-BE32-E72D297353CC}">
              <c16:uniqueId val="{0000000C-5929-457F-90D9-386FA0F6A47E}"/>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'2017'!$A$246:$B$246</c:f>
              <c:strCache>
                <c:ptCount val="2"/>
                <c:pt idx="0">
                  <c:v>012-Tietelsen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E581-41B7-9907-9F2895B7AD49}"/>
              </c:ext>
            </c:extLst>
          </c:dPt>
          <c:dPt>
            <c:idx val="1"/>
            <c:invertIfNegative val="0"/>
            <c:bubble3D val="0"/>
            <c:spPr>
              <a:solidFill>
                <a:srgbClr val="FF0000"/>
              </a:solidFill>
            </c:spPr>
            <c:extLst>
              <c:ext xmlns:c16="http://schemas.microsoft.com/office/drawing/2014/chart" uri="{C3380CC4-5D6E-409C-BE32-E72D297353CC}">
                <c16:uniqueId val="{00000003-E581-41B7-9907-9F2895B7AD49}"/>
              </c:ext>
            </c:extLst>
          </c:dPt>
          <c:dPt>
            <c:idx val="2"/>
            <c:invertIfNegative val="0"/>
            <c:bubble3D val="0"/>
            <c:spPr>
              <a:solidFill>
                <a:srgbClr val="FFFF00"/>
              </a:solidFill>
            </c:spPr>
            <c:extLst>
              <c:ext xmlns:c16="http://schemas.microsoft.com/office/drawing/2014/chart" uri="{C3380CC4-5D6E-409C-BE32-E72D297353CC}">
                <c16:uniqueId val="{00000005-E581-41B7-9907-9F2895B7AD49}"/>
              </c:ext>
            </c:extLst>
          </c:dPt>
          <c:dPt>
            <c:idx val="3"/>
            <c:invertIfNegative val="0"/>
            <c:bubble3D val="0"/>
            <c:spPr>
              <a:solidFill>
                <a:srgbClr val="00B050"/>
              </a:solidFill>
            </c:spPr>
            <c:extLst>
              <c:ext xmlns:c16="http://schemas.microsoft.com/office/drawing/2014/chart" uri="{C3380CC4-5D6E-409C-BE32-E72D297353CC}">
                <c16:uniqueId val="{00000007-E581-41B7-9907-9F2895B7AD49}"/>
              </c:ext>
            </c:extLst>
          </c:dPt>
          <c:dPt>
            <c:idx val="4"/>
            <c:invertIfNegative val="0"/>
            <c:bubble3D val="0"/>
            <c:spPr>
              <a:solidFill>
                <a:srgbClr val="00B0F0"/>
              </a:solidFill>
            </c:spPr>
            <c:extLst>
              <c:ext xmlns:c16="http://schemas.microsoft.com/office/drawing/2014/chart" uri="{C3380CC4-5D6E-409C-BE32-E72D297353CC}">
                <c16:uniqueId val="{00000009-E581-41B7-9907-9F2895B7AD49}"/>
              </c:ext>
            </c:extLst>
          </c:dPt>
          <c:dPt>
            <c:idx val="5"/>
            <c:invertIfNegative val="0"/>
            <c:bubble3D val="0"/>
            <c:spPr>
              <a:solidFill>
                <a:schemeClr val="tx2">
                  <a:lumMod val="60000"/>
                  <a:lumOff val="40000"/>
                </a:schemeClr>
              </a:solidFill>
            </c:spPr>
            <c:extLst>
              <c:ext xmlns:c16="http://schemas.microsoft.com/office/drawing/2014/chart" uri="{C3380CC4-5D6E-409C-BE32-E72D297353CC}">
                <c16:uniqueId val="{0000000B-E581-41B7-9907-9F2895B7AD49}"/>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'2017'!$C$28:$I$28</c:f>
              <c:strCache>
                <c:ptCount val="7"/>
                <c:pt idx="0">
                  <c:v>CDU</c:v>
                </c:pt>
                <c:pt idx="1">
                  <c:v>SPD</c:v>
                </c:pt>
                <c:pt idx="2">
                  <c:v>FDP</c:v>
                </c:pt>
                <c:pt idx="3">
                  <c:v>Grüne</c:v>
                </c:pt>
                <c:pt idx="4">
                  <c:v>Die Linke</c:v>
                </c:pt>
                <c:pt idx="5">
                  <c:v>AfD</c:v>
                </c:pt>
                <c:pt idx="6">
                  <c:v>Sonstige</c:v>
                </c:pt>
              </c:strCache>
            </c:strRef>
          </c:cat>
          <c:val>
            <c:numRef>
              <c:f>'2017'!$C$246:$I$246</c:f>
              <c:numCache>
                <c:formatCode>0.00%</c:formatCode>
                <c:ptCount val="7"/>
                <c:pt idx="0">
                  <c:v>-2.6398112068492408E-2</c:v>
                </c:pt>
                <c:pt idx="1">
                  <c:v>-4.3521211788595554E-2</c:v>
                </c:pt>
                <c:pt idx="2">
                  <c:v>2.7440864936062792E-2</c:v>
                </c:pt>
                <c:pt idx="3">
                  <c:v>2.9197080291970802E-2</c:v>
                </c:pt>
                <c:pt idx="4">
                  <c:v>1.2247927749597921E-2</c:v>
                </c:pt>
                <c:pt idx="5">
                  <c:v>2.9197080291970802E-2</c:v>
                </c:pt>
                <c:pt idx="6">
                  <c:v>1.809790377926046E-2</c:v>
                </c:pt>
              </c:numCache>
            </c:numRef>
          </c:val>
          <c:extLst>
            <c:ext xmlns:c16="http://schemas.microsoft.com/office/drawing/2014/chart" uri="{C3380CC4-5D6E-409C-BE32-E72D297353CC}">
              <c16:uniqueId val="{0000000C-E581-41B7-9907-9F2895B7AD49}"/>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'2017'!$A$245:$B$245</c:f>
              <c:strCache>
                <c:ptCount val="2"/>
                <c:pt idx="0">
                  <c:v>012-Tietelsen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333B-4C7D-B251-4A9CF91D426C}"/>
              </c:ext>
            </c:extLst>
          </c:dPt>
          <c:dPt>
            <c:idx val="1"/>
            <c:bubble3D val="0"/>
            <c:spPr>
              <a:solidFill>
                <a:srgbClr val="FF0000"/>
              </a:solidFill>
            </c:spPr>
            <c:extLst>
              <c:ext xmlns:c16="http://schemas.microsoft.com/office/drawing/2014/chart" uri="{C3380CC4-5D6E-409C-BE32-E72D297353CC}">
                <c16:uniqueId val="{00000003-333B-4C7D-B251-4A9CF91D426C}"/>
              </c:ext>
            </c:extLst>
          </c:dPt>
          <c:dPt>
            <c:idx val="2"/>
            <c:bubble3D val="0"/>
            <c:spPr>
              <a:solidFill>
                <a:srgbClr val="FFFF00"/>
              </a:solidFill>
            </c:spPr>
            <c:extLst>
              <c:ext xmlns:c16="http://schemas.microsoft.com/office/drawing/2014/chart" uri="{C3380CC4-5D6E-409C-BE32-E72D297353CC}">
                <c16:uniqueId val="{00000005-333B-4C7D-B251-4A9CF91D426C}"/>
              </c:ext>
            </c:extLst>
          </c:dPt>
          <c:dPt>
            <c:idx val="3"/>
            <c:bubble3D val="0"/>
            <c:spPr>
              <a:solidFill>
                <a:srgbClr val="00B050"/>
              </a:solidFill>
            </c:spPr>
            <c:extLst>
              <c:ext xmlns:c16="http://schemas.microsoft.com/office/drawing/2014/chart" uri="{C3380CC4-5D6E-409C-BE32-E72D297353CC}">
                <c16:uniqueId val="{00000007-333B-4C7D-B251-4A9CF91D426C}"/>
              </c:ext>
            </c:extLst>
          </c:dPt>
          <c:dPt>
            <c:idx val="4"/>
            <c:bubble3D val="0"/>
            <c:spPr>
              <a:solidFill>
                <a:srgbClr val="00B0F0"/>
              </a:solidFill>
            </c:spPr>
            <c:extLst>
              <c:ext xmlns:c16="http://schemas.microsoft.com/office/drawing/2014/chart" uri="{C3380CC4-5D6E-409C-BE32-E72D297353CC}">
                <c16:uniqueId val="{00000009-333B-4C7D-B251-4A9CF91D426C}"/>
              </c:ext>
            </c:extLst>
          </c:dPt>
          <c:dPt>
            <c:idx val="5"/>
            <c:bubble3D val="0"/>
            <c:spPr>
              <a:solidFill>
                <a:schemeClr val="tx2">
                  <a:lumMod val="60000"/>
                  <a:lumOff val="40000"/>
                </a:schemeClr>
              </a:solidFill>
            </c:spPr>
            <c:extLst>
              <c:ext xmlns:c16="http://schemas.microsoft.com/office/drawing/2014/chart" uri="{C3380CC4-5D6E-409C-BE32-E72D297353CC}">
                <c16:uniqueId val="{0000000B-333B-4C7D-B251-4A9CF91D426C}"/>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333B-4C7D-B251-4A9CF91D426C}"/>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'2017'!$C$28:$I$28</c:f>
              <c:strCache>
                <c:ptCount val="7"/>
                <c:pt idx="0">
                  <c:v>CDU</c:v>
                </c:pt>
                <c:pt idx="1">
                  <c:v>SPD</c:v>
                </c:pt>
                <c:pt idx="2">
                  <c:v>FDP</c:v>
                </c:pt>
                <c:pt idx="3">
                  <c:v>Grüne</c:v>
                </c:pt>
                <c:pt idx="4">
                  <c:v>Die Linke</c:v>
                </c:pt>
                <c:pt idx="5">
                  <c:v>AfD</c:v>
                </c:pt>
                <c:pt idx="6">
                  <c:v>Sonstige</c:v>
                </c:pt>
              </c:strCache>
            </c:strRef>
          </c:cat>
          <c:val>
            <c:numRef>
              <c:f>'2017'!$C$245:$I$245</c:f>
              <c:numCache>
                <c:formatCode>0.00%</c:formatCode>
                <c:ptCount val="7"/>
                <c:pt idx="0">
                  <c:v>0.62773722627737227</c:v>
                </c:pt>
                <c:pt idx="1">
                  <c:v>0.19708029197080293</c:v>
                </c:pt>
                <c:pt idx="2">
                  <c:v>8.7591240875912413E-2</c:v>
                </c:pt>
                <c:pt idx="3">
                  <c:v>2.9197080291970802E-2</c:v>
                </c:pt>
                <c:pt idx="4">
                  <c:v>2.9197080291970802E-2</c:v>
                </c:pt>
                <c:pt idx="5">
                  <c:v>2.9197080291970802E-2</c:v>
                </c:pt>
                <c:pt idx="6">
                  <c:v>2.9197080291970802E-2</c:v>
                </c:pt>
              </c:numCache>
            </c:numRef>
          </c:val>
          <c:extLst>
            <c:ext xmlns:c16="http://schemas.microsoft.com/office/drawing/2014/chart" uri="{C3380CC4-5D6E-409C-BE32-E72D297353CC}">
              <c16:uniqueId val="{0000000C-333B-4C7D-B251-4A9CF91D426C}"/>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'2017'!$A$264:$B$264</c:f>
              <c:strCache>
                <c:ptCount val="2"/>
                <c:pt idx="0">
                  <c:v>013-Wehrden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39C5-4937-8FC4-8AB96F523BB1}"/>
              </c:ext>
            </c:extLst>
          </c:dPt>
          <c:dPt>
            <c:idx val="1"/>
            <c:invertIfNegative val="0"/>
            <c:bubble3D val="0"/>
            <c:spPr>
              <a:solidFill>
                <a:srgbClr val="FF0000"/>
              </a:solidFill>
            </c:spPr>
            <c:extLst>
              <c:ext xmlns:c16="http://schemas.microsoft.com/office/drawing/2014/chart" uri="{C3380CC4-5D6E-409C-BE32-E72D297353CC}">
                <c16:uniqueId val="{00000003-39C5-4937-8FC4-8AB96F523BB1}"/>
              </c:ext>
            </c:extLst>
          </c:dPt>
          <c:dPt>
            <c:idx val="2"/>
            <c:invertIfNegative val="0"/>
            <c:bubble3D val="0"/>
            <c:spPr>
              <a:solidFill>
                <a:srgbClr val="FFFF00"/>
              </a:solidFill>
            </c:spPr>
            <c:extLst>
              <c:ext xmlns:c16="http://schemas.microsoft.com/office/drawing/2014/chart" uri="{C3380CC4-5D6E-409C-BE32-E72D297353CC}">
                <c16:uniqueId val="{00000005-39C5-4937-8FC4-8AB96F523BB1}"/>
              </c:ext>
            </c:extLst>
          </c:dPt>
          <c:dPt>
            <c:idx val="3"/>
            <c:invertIfNegative val="0"/>
            <c:bubble3D val="0"/>
            <c:spPr>
              <a:solidFill>
                <a:srgbClr val="00B050"/>
              </a:solidFill>
            </c:spPr>
            <c:extLst>
              <c:ext xmlns:c16="http://schemas.microsoft.com/office/drawing/2014/chart" uri="{C3380CC4-5D6E-409C-BE32-E72D297353CC}">
                <c16:uniqueId val="{00000007-39C5-4937-8FC4-8AB96F523BB1}"/>
              </c:ext>
            </c:extLst>
          </c:dPt>
          <c:dPt>
            <c:idx val="4"/>
            <c:invertIfNegative val="0"/>
            <c:bubble3D val="0"/>
            <c:spPr>
              <a:solidFill>
                <a:srgbClr val="00B0F0"/>
              </a:solidFill>
            </c:spPr>
            <c:extLst>
              <c:ext xmlns:c16="http://schemas.microsoft.com/office/drawing/2014/chart" uri="{C3380CC4-5D6E-409C-BE32-E72D297353CC}">
                <c16:uniqueId val="{00000009-39C5-4937-8FC4-8AB96F523BB1}"/>
              </c:ext>
            </c:extLst>
          </c:dPt>
          <c:dPt>
            <c:idx val="5"/>
            <c:invertIfNegative val="0"/>
            <c:bubble3D val="0"/>
            <c:spPr>
              <a:solidFill>
                <a:schemeClr val="tx2">
                  <a:lumMod val="60000"/>
                  <a:lumOff val="40000"/>
                </a:schemeClr>
              </a:solidFill>
            </c:spPr>
            <c:extLst>
              <c:ext xmlns:c16="http://schemas.microsoft.com/office/drawing/2014/chart" uri="{C3380CC4-5D6E-409C-BE32-E72D297353CC}">
                <c16:uniqueId val="{0000000B-39C5-4937-8FC4-8AB96F523BB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'2017'!$C$28:$I$28</c:f>
              <c:strCache>
                <c:ptCount val="7"/>
                <c:pt idx="0">
                  <c:v>CDU</c:v>
                </c:pt>
                <c:pt idx="1">
                  <c:v>SPD</c:v>
                </c:pt>
                <c:pt idx="2">
                  <c:v>FDP</c:v>
                </c:pt>
                <c:pt idx="3">
                  <c:v>Grüne</c:v>
                </c:pt>
                <c:pt idx="4">
                  <c:v>Die Linke</c:v>
                </c:pt>
                <c:pt idx="5">
                  <c:v>AfD</c:v>
                </c:pt>
                <c:pt idx="6">
                  <c:v>Sonstige</c:v>
                </c:pt>
              </c:strCache>
            </c:strRef>
          </c:cat>
          <c:val>
            <c:numRef>
              <c:f>'2017'!$C$264:$I$264</c:f>
              <c:numCache>
                <c:formatCode>0.00%</c:formatCode>
                <c:ptCount val="7"/>
                <c:pt idx="0">
                  <c:v>2.7309727309727361E-2</c:v>
                </c:pt>
                <c:pt idx="1">
                  <c:v>3.4839234839234845E-3</c:v>
                </c:pt>
                <c:pt idx="2">
                  <c:v>3.4415954415954415E-2</c:v>
                </c:pt>
                <c:pt idx="3">
                  <c:v>-7.392755392755393E-2</c:v>
                </c:pt>
                <c:pt idx="4">
                  <c:v>9.4099378881987578E-3</c:v>
                </c:pt>
                <c:pt idx="5">
                  <c:v>2.2857142857142857E-2</c:v>
                </c:pt>
                <c:pt idx="6">
                  <c:v>3.1865648475817972E-2</c:v>
                </c:pt>
              </c:numCache>
            </c:numRef>
          </c:val>
          <c:extLst>
            <c:ext xmlns:c16="http://schemas.microsoft.com/office/drawing/2014/chart" uri="{C3380CC4-5D6E-409C-BE32-E72D297353CC}">
              <c16:uniqueId val="{0000000C-39C5-4937-8FC4-8AB96F523BB1}"/>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'2017'!$A$263:$B$263</c:f>
              <c:strCache>
                <c:ptCount val="2"/>
                <c:pt idx="0">
                  <c:v>013-Wehrden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2CA0-4F46-A71B-CA2C2DFA9826}"/>
              </c:ext>
            </c:extLst>
          </c:dPt>
          <c:dPt>
            <c:idx val="1"/>
            <c:bubble3D val="0"/>
            <c:spPr>
              <a:solidFill>
                <a:srgbClr val="FF0000"/>
              </a:solidFill>
            </c:spPr>
            <c:extLst>
              <c:ext xmlns:c16="http://schemas.microsoft.com/office/drawing/2014/chart" uri="{C3380CC4-5D6E-409C-BE32-E72D297353CC}">
                <c16:uniqueId val="{00000003-2CA0-4F46-A71B-CA2C2DFA9826}"/>
              </c:ext>
            </c:extLst>
          </c:dPt>
          <c:dPt>
            <c:idx val="2"/>
            <c:bubble3D val="0"/>
            <c:spPr>
              <a:solidFill>
                <a:srgbClr val="FFFF00"/>
              </a:solidFill>
            </c:spPr>
            <c:extLst>
              <c:ext xmlns:c16="http://schemas.microsoft.com/office/drawing/2014/chart" uri="{C3380CC4-5D6E-409C-BE32-E72D297353CC}">
                <c16:uniqueId val="{00000005-2CA0-4F46-A71B-CA2C2DFA9826}"/>
              </c:ext>
            </c:extLst>
          </c:dPt>
          <c:dPt>
            <c:idx val="3"/>
            <c:bubble3D val="0"/>
            <c:spPr>
              <a:solidFill>
                <a:srgbClr val="00B050"/>
              </a:solidFill>
            </c:spPr>
            <c:extLst>
              <c:ext xmlns:c16="http://schemas.microsoft.com/office/drawing/2014/chart" uri="{C3380CC4-5D6E-409C-BE32-E72D297353CC}">
                <c16:uniqueId val="{00000007-2CA0-4F46-A71B-CA2C2DFA9826}"/>
              </c:ext>
            </c:extLst>
          </c:dPt>
          <c:dPt>
            <c:idx val="4"/>
            <c:bubble3D val="0"/>
            <c:spPr>
              <a:solidFill>
                <a:srgbClr val="00B0F0"/>
              </a:solidFill>
            </c:spPr>
            <c:extLst>
              <c:ext xmlns:c16="http://schemas.microsoft.com/office/drawing/2014/chart" uri="{C3380CC4-5D6E-409C-BE32-E72D297353CC}">
                <c16:uniqueId val="{00000009-2CA0-4F46-A71B-CA2C2DFA9826}"/>
              </c:ext>
            </c:extLst>
          </c:dPt>
          <c:dPt>
            <c:idx val="5"/>
            <c:bubble3D val="0"/>
            <c:spPr>
              <a:solidFill>
                <a:schemeClr val="tx2">
                  <a:lumMod val="60000"/>
                  <a:lumOff val="40000"/>
                </a:schemeClr>
              </a:solidFill>
            </c:spPr>
            <c:extLst>
              <c:ext xmlns:c16="http://schemas.microsoft.com/office/drawing/2014/chart" uri="{C3380CC4-5D6E-409C-BE32-E72D297353CC}">
                <c16:uniqueId val="{0000000B-2CA0-4F46-A71B-CA2C2DFA9826}"/>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2CA0-4F46-A71B-CA2C2DFA9826}"/>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'2017'!$C$28:$I$28</c:f>
              <c:strCache>
                <c:ptCount val="7"/>
                <c:pt idx="0">
                  <c:v>CDU</c:v>
                </c:pt>
                <c:pt idx="1">
                  <c:v>SPD</c:v>
                </c:pt>
                <c:pt idx="2">
                  <c:v>FDP</c:v>
                </c:pt>
                <c:pt idx="3">
                  <c:v>Grüne</c:v>
                </c:pt>
                <c:pt idx="4">
                  <c:v>Die Linke</c:v>
                </c:pt>
                <c:pt idx="5">
                  <c:v>AfD</c:v>
                </c:pt>
                <c:pt idx="6">
                  <c:v>Sonstige</c:v>
                </c:pt>
              </c:strCache>
            </c:strRef>
          </c:cat>
          <c:val>
            <c:numRef>
              <c:f>'2017'!$C$263:$I$263</c:f>
              <c:numCache>
                <c:formatCode>0.00%</c:formatCode>
                <c:ptCount val="7"/>
                <c:pt idx="0">
                  <c:v>0.58571428571428574</c:v>
                </c:pt>
                <c:pt idx="1">
                  <c:v>0.22285714285714286</c:v>
                </c:pt>
                <c:pt idx="2">
                  <c:v>0.08</c:v>
                </c:pt>
                <c:pt idx="3">
                  <c:v>5.1428571428571428E-2</c:v>
                </c:pt>
                <c:pt idx="4">
                  <c:v>2.5714285714285714E-2</c:v>
                </c:pt>
                <c:pt idx="5">
                  <c:v>2.2857142857142857E-2</c:v>
                </c:pt>
                <c:pt idx="6">
                  <c:v>3.7142857142857144E-2</c:v>
                </c:pt>
              </c:numCache>
            </c:numRef>
          </c:val>
          <c:extLst>
            <c:ext xmlns:c16="http://schemas.microsoft.com/office/drawing/2014/chart" uri="{C3380CC4-5D6E-409C-BE32-E72D297353CC}">
              <c16:uniqueId val="{0000000C-2CA0-4F46-A71B-CA2C2DFA9826}"/>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'2017'!$A$282:$B$282</c:f>
              <c:strCache>
                <c:ptCount val="2"/>
                <c:pt idx="0">
                  <c:v>014-Würgassen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441F-4063-949B-E58F2117E231}"/>
              </c:ext>
            </c:extLst>
          </c:dPt>
          <c:dPt>
            <c:idx val="1"/>
            <c:invertIfNegative val="0"/>
            <c:bubble3D val="0"/>
            <c:spPr>
              <a:solidFill>
                <a:srgbClr val="FF0000"/>
              </a:solidFill>
            </c:spPr>
            <c:extLst>
              <c:ext xmlns:c16="http://schemas.microsoft.com/office/drawing/2014/chart" uri="{C3380CC4-5D6E-409C-BE32-E72D297353CC}">
                <c16:uniqueId val="{00000003-441F-4063-949B-E58F2117E231}"/>
              </c:ext>
            </c:extLst>
          </c:dPt>
          <c:dPt>
            <c:idx val="2"/>
            <c:invertIfNegative val="0"/>
            <c:bubble3D val="0"/>
            <c:spPr>
              <a:solidFill>
                <a:srgbClr val="FFFF00"/>
              </a:solidFill>
            </c:spPr>
            <c:extLst>
              <c:ext xmlns:c16="http://schemas.microsoft.com/office/drawing/2014/chart" uri="{C3380CC4-5D6E-409C-BE32-E72D297353CC}">
                <c16:uniqueId val="{00000005-441F-4063-949B-E58F2117E231}"/>
              </c:ext>
            </c:extLst>
          </c:dPt>
          <c:dPt>
            <c:idx val="3"/>
            <c:invertIfNegative val="0"/>
            <c:bubble3D val="0"/>
            <c:spPr>
              <a:solidFill>
                <a:srgbClr val="00B050"/>
              </a:solidFill>
            </c:spPr>
            <c:extLst>
              <c:ext xmlns:c16="http://schemas.microsoft.com/office/drawing/2014/chart" uri="{C3380CC4-5D6E-409C-BE32-E72D297353CC}">
                <c16:uniqueId val="{00000007-441F-4063-949B-E58F2117E231}"/>
              </c:ext>
            </c:extLst>
          </c:dPt>
          <c:dPt>
            <c:idx val="4"/>
            <c:invertIfNegative val="0"/>
            <c:bubble3D val="0"/>
            <c:spPr>
              <a:solidFill>
                <a:srgbClr val="00B0F0"/>
              </a:solidFill>
            </c:spPr>
            <c:extLst>
              <c:ext xmlns:c16="http://schemas.microsoft.com/office/drawing/2014/chart" uri="{C3380CC4-5D6E-409C-BE32-E72D297353CC}">
                <c16:uniqueId val="{00000009-441F-4063-949B-E58F2117E231}"/>
              </c:ext>
            </c:extLst>
          </c:dPt>
          <c:dPt>
            <c:idx val="5"/>
            <c:invertIfNegative val="0"/>
            <c:bubble3D val="0"/>
            <c:spPr>
              <a:solidFill>
                <a:schemeClr val="tx2">
                  <a:lumMod val="60000"/>
                  <a:lumOff val="40000"/>
                </a:schemeClr>
              </a:solidFill>
            </c:spPr>
            <c:extLst>
              <c:ext xmlns:c16="http://schemas.microsoft.com/office/drawing/2014/chart" uri="{C3380CC4-5D6E-409C-BE32-E72D297353CC}">
                <c16:uniqueId val="{0000000B-441F-4063-949B-E58F2117E23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'2017'!$C$28:$I$28</c:f>
              <c:strCache>
                <c:ptCount val="7"/>
                <c:pt idx="0">
                  <c:v>CDU</c:v>
                </c:pt>
                <c:pt idx="1">
                  <c:v>SPD</c:v>
                </c:pt>
                <c:pt idx="2">
                  <c:v>FDP</c:v>
                </c:pt>
                <c:pt idx="3">
                  <c:v>Grüne</c:v>
                </c:pt>
                <c:pt idx="4">
                  <c:v>Die Linke</c:v>
                </c:pt>
                <c:pt idx="5">
                  <c:v>AfD</c:v>
                </c:pt>
                <c:pt idx="6">
                  <c:v>Sonstige</c:v>
                </c:pt>
              </c:strCache>
            </c:strRef>
          </c:cat>
          <c:val>
            <c:numRef>
              <c:f>'2017'!$C$282:$I$282</c:f>
              <c:numCache>
                <c:formatCode>0.00%</c:formatCode>
                <c:ptCount val="7"/>
                <c:pt idx="0">
                  <c:v>4.7397434831989826E-2</c:v>
                </c:pt>
                <c:pt idx="1">
                  <c:v>-5.0832433031385904E-2</c:v>
                </c:pt>
                <c:pt idx="2">
                  <c:v>2.0416078007701052E-2</c:v>
                </c:pt>
                <c:pt idx="3">
                  <c:v>-5.5832571539377818E-2</c:v>
                </c:pt>
                <c:pt idx="4">
                  <c:v>-6.1511172145452472E-3</c:v>
                </c:pt>
                <c:pt idx="5">
                  <c:v>5.4973821989528798E-2</c:v>
                </c:pt>
                <c:pt idx="6">
                  <c:v>2.2094230251098228E-2</c:v>
                </c:pt>
              </c:numCache>
            </c:numRef>
          </c:val>
          <c:extLst>
            <c:ext xmlns:c16="http://schemas.microsoft.com/office/drawing/2014/chart" uri="{C3380CC4-5D6E-409C-BE32-E72D297353CC}">
              <c16:uniqueId val="{0000000C-441F-4063-949B-E58F2117E231}"/>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'2017'!$A$48:$B$48</c:f>
              <c:strCache>
                <c:ptCount val="2"/>
                <c:pt idx="0">
                  <c:v>002-Beverungen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33D3-4661-9C8C-F54276603279}"/>
              </c:ext>
            </c:extLst>
          </c:dPt>
          <c:dPt>
            <c:idx val="1"/>
            <c:invertIfNegative val="0"/>
            <c:bubble3D val="0"/>
            <c:spPr>
              <a:solidFill>
                <a:srgbClr val="FF0000"/>
              </a:solidFill>
            </c:spPr>
            <c:extLst>
              <c:ext xmlns:c16="http://schemas.microsoft.com/office/drawing/2014/chart" uri="{C3380CC4-5D6E-409C-BE32-E72D297353CC}">
                <c16:uniqueId val="{00000003-33D3-4661-9C8C-F54276603279}"/>
              </c:ext>
            </c:extLst>
          </c:dPt>
          <c:dPt>
            <c:idx val="2"/>
            <c:invertIfNegative val="0"/>
            <c:bubble3D val="0"/>
            <c:spPr>
              <a:solidFill>
                <a:srgbClr val="FFFF00"/>
              </a:solidFill>
            </c:spPr>
            <c:extLst>
              <c:ext xmlns:c16="http://schemas.microsoft.com/office/drawing/2014/chart" uri="{C3380CC4-5D6E-409C-BE32-E72D297353CC}">
                <c16:uniqueId val="{00000005-33D3-4661-9C8C-F54276603279}"/>
              </c:ext>
            </c:extLst>
          </c:dPt>
          <c:dPt>
            <c:idx val="3"/>
            <c:invertIfNegative val="0"/>
            <c:bubble3D val="0"/>
            <c:spPr>
              <a:solidFill>
                <a:srgbClr val="00B050"/>
              </a:solidFill>
            </c:spPr>
            <c:extLst>
              <c:ext xmlns:c16="http://schemas.microsoft.com/office/drawing/2014/chart" uri="{C3380CC4-5D6E-409C-BE32-E72D297353CC}">
                <c16:uniqueId val="{00000007-33D3-4661-9C8C-F54276603279}"/>
              </c:ext>
            </c:extLst>
          </c:dPt>
          <c:dPt>
            <c:idx val="4"/>
            <c:invertIfNegative val="0"/>
            <c:bubble3D val="0"/>
            <c:spPr>
              <a:solidFill>
                <a:srgbClr val="FF0066"/>
              </a:solidFill>
            </c:spPr>
            <c:extLst>
              <c:ext xmlns:c16="http://schemas.microsoft.com/office/drawing/2014/chart" uri="{C3380CC4-5D6E-409C-BE32-E72D297353CC}">
                <c16:uniqueId val="{00000009-33D3-4661-9C8C-F54276603279}"/>
              </c:ext>
            </c:extLst>
          </c:dPt>
          <c:dPt>
            <c:idx val="5"/>
            <c:invertIfNegative val="0"/>
            <c:bubble3D val="0"/>
            <c:spPr>
              <a:solidFill>
                <a:schemeClr val="tx2">
                  <a:lumMod val="60000"/>
                  <a:lumOff val="40000"/>
                </a:schemeClr>
              </a:solidFill>
            </c:spPr>
            <c:extLst>
              <c:ext xmlns:c16="http://schemas.microsoft.com/office/drawing/2014/chart" uri="{C3380CC4-5D6E-409C-BE32-E72D297353CC}">
                <c16:uniqueId val="{0000000B-33D3-4661-9C8C-F54276603279}"/>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'2017'!$C$28:$I$28</c:f>
              <c:strCache>
                <c:ptCount val="7"/>
                <c:pt idx="0">
                  <c:v>CDU</c:v>
                </c:pt>
                <c:pt idx="1">
                  <c:v>SPD</c:v>
                </c:pt>
                <c:pt idx="2">
                  <c:v>FDP</c:v>
                </c:pt>
                <c:pt idx="3">
                  <c:v>Grüne</c:v>
                </c:pt>
                <c:pt idx="4">
                  <c:v>Die Linke</c:v>
                </c:pt>
                <c:pt idx="5">
                  <c:v>AfD</c:v>
                </c:pt>
                <c:pt idx="6">
                  <c:v>Sonstige</c:v>
                </c:pt>
              </c:strCache>
            </c:strRef>
          </c:cat>
          <c:val>
            <c:numRef>
              <c:f>'2017'!$C$48:$I$48</c:f>
              <c:numCache>
                <c:formatCode>0.00%</c:formatCode>
                <c:ptCount val="7"/>
                <c:pt idx="0">
                  <c:v>-2.0950972288684921E-2</c:v>
                </c:pt>
                <c:pt idx="1">
                  <c:v>-1.2448340366293997E-2</c:v>
                </c:pt>
                <c:pt idx="2">
                  <c:v>-3.7673467612128614E-3</c:v>
                </c:pt>
                <c:pt idx="3">
                  <c:v>-2.8848914603906553E-2</c:v>
                </c:pt>
                <c:pt idx="4">
                  <c:v>1.5561273829645887E-2</c:v>
                </c:pt>
                <c:pt idx="5">
                  <c:v>6.6298342541436461E-2</c:v>
                </c:pt>
                <c:pt idx="6">
                  <c:v>4.1784539170969547E-2</c:v>
                </c:pt>
              </c:numCache>
            </c:numRef>
          </c:val>
          <c:extLst>
            <c:ext xmlns:c16="http://schemas.microsoft.com/office/drawing/2014/chart" uri="{C3380CC4-5D6E-409C-BE32-E72D297353CC}">
              <c16:uniqueId val="{0000000C-33D3-4661-9C8C-F54276603279}"/>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'2017'!$A$281:$B$281</c:f>
              <c:strCache>
                <c:ptCount val="2"/>
                <c:pt idx="0">
                  <c:v>014-Würgassen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60E0-4FA3-B727-4F01B396B5A3}"/>
              </c:ext>
            </c:extLst>
          </c:dPt>
          <c:dPt>
            <c:idx val="1"/>
            <c:bubble3D val="0"/>
            <c:spPr>
              <a:solidFill>
                <a:srgbClr val="FF0000"/>
              </a:solidFill>
            </c:spPr>
            <c:extLst>
              <c:ext xmlns:c16="http://schemas.microsoft.com/office/drawing/2014/chart" uri="{C3380CC4-5D6E-409C-BE32-E72D297353CC}">
                <c16:uniqueId val="{00000003-60E0-4FA3-B727-4F01B396B5A3}"/>
              </c:ext>
            </c:extLst>
          </c:dPt>
          <c:dPt>
            <c:idx val="2"/>
            <c:bubble3D val="0"/>
            <c:spPr>
              <a:solidFill>
                <a:srgbClr val="FFFF00"/>
              </a:solidFill>
            </c:spPr>
            <c:extLst>
              <c:ext xmlns:c16="http://schemas.microsoft.com/office/drawing/2014/chart" uri="{C3380CC4-5D6E-409C-BE32-E72D297353CC}">
                <c16:uniqueId val="{00000005-60E0-4FA3-B727-4F01B396B5A3}"/>
              </c:ext>
            </c:extLst>
          </c:dPt>
          <c:dPt>
            <c:idx val="3"/>
            <c:bubble3D val="0"/>
            <c:spPr>
              <a:solidFill>
                <a:srgbClr val="00B050"/>
              </a:solidFill>
            </c:spPr>
            <c:extLst>
              <c:ext xmlns:c16="http://schemas.microsoft.com/office/drawing/2014/chart" uri="{C3380CC4-5D6E-409C-BE32-E72D297353CC}">
                <c16:uniqueId val="{00000007-60E0-4FA3-B727-4F01B396B5A3}"/>
              </c:ext>
            </c:extLst>
          </c:dPt>
          <c:dPt>
            <c:idx val="4"/>
            <c:bubble3D val="0"/>
            <c:spPr>
              <a:solidFill>
                <a:srgbClr val="00B0F0"/>
              </a:solidFill>
            </c:spPr>
            <c:extLst>
              <c:ext xmlns:c16="http://schemas.microsoft.com/office/drawing/2014/chart" uri="{C3380CC4-5D6E-409C-BE32-E72D297353CC}">
                <c16:uniqueId val="{00000009-60E0-4FA3-B727-4F01B396B5A3}"/>
              </c:ext>
            </c:extLst>
          </c:dPt>
          <c:dPt>
            <c:idx val="5"/>
            <c:bubble3D val="0"/>
            <c:spPr>
              <a:solidFill>
                <a:schemeClr val="tx2">
                  <a:lumMod val="60000"/>
                  <a:lumOff val="40000"/>
                </a:schemeClr>
              </a:solidFill>
            </c:spPr>
            <c:extLst>
              <c:ext xmlns:c16="http://schemas.microsoft.com/office/drawing/2014/chart" uri="{C3380CC4-5D6E-409C-BE32-E72D297353CC}">
                <c16:uniqueId val="{0000000B-60E0-4FA3-B727-4F01B396B5A3}"/>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60E0-4FA3-B727-4F01B396B5A3}"/>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'2017'!$C$28:$I$28</c:f>
              <c:strCache>
                <c:ptCount val="7"/>
                <c:pt idx="0">
                  <c:v>CDU</c:v>
                </c:pt>
                <c:pt idx="1">
                  <c:v>SPD</c:v>
                </c:pt>
                <c:pt idx="2">
                  <c:v>FDP</c:v>
                </c:pt>
                <c:pt idx="3">
                  <c:v>Grüne</c:v>
                </c:pt>
                <c:pt idx="4">
                  <c:v>Die Linke</c:v>
                </c:pt>
                <c:pt idx="5">
                  <c:v>AfD</c:v>
                </c:pt>
                <c:pt idx="6">
                  <c:v>Sonstige</c:v>
                </c:pt>
              </c:strCache>
            </c:strRef>
          </c:cat>
          <c:val>
            <c:numRef>
              <c:f>'2017'!$C$281:$I$281</c:f>
              <c:numCache>
                <c:formatCode>0.00%</c:formatCode>
                <c:ptCount val="7"/>
                <c:pt idx="0">
                  <c:v>0.52094240837696337</c:v>
                </c:pt>
                <c:pt idx="1">
                  <c:v>0.30366492146596857</c:v>
                </c:pt>
                <c:pt idx="2">
                  <c:v>7.0680628272251314E-2</c:v>
                </c:pt>
                <c:pt idx="3">
                  <c:v>2.6178010471204188E-2</c:v>
                </c:pt>
                <c:pt idx="4">
                  <c:v>1.5706806282722512E-2</c:v>
                </c:pt>
                <c:pt idx="5">
                  <c:v>5.4973821989528798E-2</c:v>
                </c:pt>
                <c:pt idx="6">
                  <c:v>2.356020942408377E-2</c:v>
                </c:pt>
              </c:numCache>
            </c:numRef>
          </c:val>
          <c:extLst>
            <c:ext xmlns:c16="http://schemas.microsoft.com/office/drawing/2014/chart" uri="{C3380CC4-5D6E-409C-BE32-E72D297353CC}">
              <c16:uniqueId val="{0000000C-60E0-4FA3-B727-4F01B396B5A3}"/>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'2017'!$A$300:$B$300</c:f>
              <c:strCache>
                <c:ptCount val="2"/>
                <c:pt idx="0">
                  <c:v>100-Briefwahl Kernstadt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E727-41B1-914B-5A59279E555E}"/>
              </c:ext>
            </c:extLst>
          </c:dPt>
          <c:dPt>
            <c:idx val="1"/>
            <c:invertIfNegative val="0"/>
            <c:bubble3D val="0"/>
            <c:spPr>
              <a:solidFill>
                <a:srgbClr val="FF0000"/>
              </a:solidFill>
            </c:spPr>
            <c:extLst>
              <c:ext xmlns:c16="http://schemas.microsoft.com/office/drawing/2014/chart" uri="{C3380CC4-5D6E-409C-BE32-E72D297353CC}">
                <c16:uniqueId val="{00000003-E727-41B1-914B-5A59279E555E}"/>
              </c:ext>
            </c:extLst>
          </c:dPt>
          <c:dPt>
            <c:idx val="2"/>
            <c:invertIfNegative val="0"/>
            <c:bubble3D val="0"/>
            <c:spPr>
              <a:solidFill>
                <a:srgbClr val="FFFF00"/>
              </a:solidFill>
            </c:spPr>
            <c:extLst>
              <c:ext xmlns:c16="http://schemas.microsoft.com/office/drawing/2014/chart" uri="{C3380CC4-5D6E-409C-BE32-E72D297353CC}">
                <c16:uniqueId val="{00000005-E727-41B1-914B-5A59279E555E}"/>
              </c:ext>
            </c:extLst>
          </c:dPt>
          <c:dPt>
            <c:idx val="3"/>
            <c:invertIfNegative val="0"/>
            <c:bubble3D val="0"/>
            <c:spPr>
              <a:solidFill>
                <a:srgbClr val="00B050"/>
              </a:solidFill>
            </c:spPr>
            <c:extLst>
              <c:ext xmlns:c16="http://schemas.microsoft.com/office/drawing/2014/chart" uri="{C3380CC4-5D6E-409C-BE32-E72D297353CC}">
                <c16:uniqueId val="{00000007-E727-41B1-914B-5A59279E555E}"/>
              </c:ext>
            </c:extLst>
          </c:dPt>
          <c:dPt>
            <c:idx val="4"/>
            <c:invertIfNegative val="0"/>
            <c:bubble3D val="0"/>
            <c:spPr>
              <a:solidFill>
                <a:srgbClr val="00B0F0"/>
              </a:solidFill>
            </c:spPr>
            <c:extLst>
              <c:ext xmlns:c16="http://schemas.microsoft.com/office/drawing/2014/chart" uri="{C3380CC4-5D6E-409C-BE32-E72D297353CC}">
                <c16:uniqueId val="{00000009-E727-41B1-914B-5A59279E555E}"/>
              </c:ext>
            </c:extLst>
          </c:dPt>
          <c:dPt>
            <c:idx val="5"/>
            <c:invertIfNegative val="0"/>
            <c:bubble3D val="0"/>
            <c:spPr>
              <a:solidFill>
                <a:schemeClr val="tx2">
                  <a:lumMod val="60000"/>
                  <a:lumOff val="40000"/>
                </a:schemeClr>
              </a:solidFill>
            </c:spPr>
            <c:extLst>
              <c:ext xmlns:c16="http://schemas.microsoft.com/office/drawing/2014/chart" uri="{C3380CC4-5D6E-409C-BE32-E72D297353CC}">
                <c16:uniqueId val="{0000000B-E727-41B1-914B-5A59279E555E}"/>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'2017'!$C$28:$I$28</c:f>
              <c:strCache>
                <c:ptCount val="7"/>
                <c:pt idx="0">
                  <c:v>CDU</c:v>
                </c:pt>
                <c:pt idx="1">
                  <c:v>SPD</c:v>
                </c:pt>
                <c:pt idx="2">
                  <c:v>FDP</c:v>
                </c:pt>
                <c:pt idx="3">
                  <c:v>Grüne</c:v>
                </c:pt>
                <c:pt idx="4">
                  <c:v>Die Linke</c:v>
                </c:pt>
                <c:pt idx="5">
                  <c:v>AfD</c:v>
                </c:pt>
                <c:pt idx="6">
                  <c:v>Sonstige</c:v>
                </c:pt>
              </c:strCache>
            </c:strRef>
          </c:cat>
          <c:val>
            <c:numRef>
              <c:f>'2017'!$C$300:$I$300</c:f>
              <c:numCache>
                <c:formatCode>0.00%</c:formatCode>
                <c:ptCount val="7"/>
                <c:pt idx="0">
                  <c:v>3.9935427102603005E-2</c:v>
                </c:pt>
                <c:pt idx="1">
                  <c:v>-8.6605280843604637E-4</c:v>
                </c:pt>
                <c:pt idx="2">
                  <c:v>-7.0947046067081077E-3</c:v>
                </c:pt>
                <c:pt idx="3">
                  <c:v>-2.2309520345312576E-2</c:v>
                </c:pt>
                <c:pt idx="4">
                  <c:v>5.3799540755846247E-3</c:v>
                </c:pt>
                <c:pt idx="5">
                  <c:v>3.2348804500703238E-2</c:v>
                </c:pt>
                <c:pt idx="6">
                  <c:v>-4.2441696701876544E-3</c:v>
                </c:pt>
              </c:numCache>
            </c:numRef>
          </c:val>
          <c:extLst>
            <c:ext xmlns:c16="http://schemas.microsoft.com/office/drawing/2014/chart" uri="{C3380CC4-5D6E-409C-BE32-E72D297353CC}">
              <c16:uniqueId val="{0000000C-E727-41B1-914B-5A59279E555E}"/>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'2017'!$A$299:$B$299</c:f>
              <c:strCache>
                <c:ptCount val="2"/>
                <c:pt idx="0">
                  <c:v>100-Briefwahl Kernstadt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0EE6-46F7-B225-8F34FE3A795E}"/>
              </c:ext>
            </c:extLst>
          </c:dPt>
          <c:dPt>
            <c:idx val="1"/>
            <c:bubble3D val="0"/>
            <c:spPr>
              <a:solidFill>
                <a:srgbClr val="FF0000"/>
              </a:solidFill>
            </c:spPr>
            <c:extLst>
              <c:ext xmlns:c16="http://schemas.microsoft.com/office/drawing/2014/chart" uri="{C3380CC4-5D6E-409C-BE32-E72D297353CC}">
                <c16:uniqueId val="{00000003-0EE6-46F7-B225-8F34FE3A795E}"/>
              </c:ext>
            </c:extLst>
          </c:dPt>
          <c:dPt>
            <c:idx val="2"/>
            <c:bubble3D val="0"/>
            <c:spPr>
              <a:solidFill>
                <a:srgbClr val="FFFF00"/>
              </a:solidFill>
            </c:spPr>
            <c:extLst>
              <c:ext xmlns:c16="http://schemas.microsoft.com/office/drawing/2014/chart" uri="{C3380CC4-5D6E-409C-BE32-E72D297353CC}">
                <c16:uniqueId val="{00000005-0EE6-46F7-B225-8F34FE3A795E}"/>
              </c:ext>
            </c:extLst>
          </c:dPt>
          <c:dPt>
            <c:idx val="3"/>
            <c:bubble3D val="0"/>
            <c:spPr>
              <a:solidFill>
                <a:srgbClr val="00B050"/>
              </a:solidFill>
            </c:spPr>
            <c:extLst>
              <c:ext xmlns:c16="http://schemas.microsoft.com/office/drawing/2014/chart" uri="{C3380CC4-5D6E-409C-BE32-E72D297353CC}">
                <c16:uniqueId val="{00000007-0EE6-46F7-B225-8F34FE3A795E}"/>
              </c:ext>
            </c:extLst>
          </c:dPt>
          <c:dPt>
            <c:idx val="4"/>
            <c:bubble3D val="0"/>
            <c:spPr>
              <a:solidFill>
                <a:srgbClr val="00B0F0"/>
              </a:solidFill>
            </c:spPr>
            <c:extLst>
              <c:ext xmlns:c16="http://schemas.microsoft.com/office/drawing/2014/chart" uri="{C3380CC4-5D6E-409C-BE32-E72D297353CC}">
                <c16:uniqueId val="{00000009-0EE6-46F7-B225-8F34FE3A795E}"/>
              </c:ext>
            </c:extLst>
          </c:dPt>
          <c:dPt>
            <c:idx val="5"/>
            <c:bubble3D val="0"/>
            <c:spPr>
              <a:solidFill>
                <a:schemeClr val="tx2">
                  <a:lumMod val="60000"/>
                  <a:lumOff val="40000"/>
                </a:schemeClr>
              </a:solidFill>
            </c:spPr>
            <c:extLst>
              <c:ext xmlns:c16="http://schemas.microsoft.com/office/drawing/2014/chart" uri="{C3380CC4-5D6E-409C-BE32-E72D297353CC}">
                <c16:uniqueId val="{0000000B-0EE6-46F7-B225-8F34FE3A795E}"/>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0EE6-46F7-B225-8F34FE3A795E}"/>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'2017'!$C$28:$I$28</c:f>
              <c:strCache>
                <c:ptCount val="7"/>
                <c:pt idx="0">
                  <c:v>CDU</c:v>
                </c:pt>
                <c:pt idx="1">
                  <c:v>SPD</c:v>
                </c:pt>
                <c:pt idx="2">
                  <c:v>FDP</c:v>
                </c:pt>
                <c:pt idx="3">
                  <c:v>Grüne</c:v>
                </c:pt>
                <c:pt idx="4">
                  <c:v>Die Linke</c:v>
                </c:pt>
                <c:pt idx="5">
                  <c:v>AfD</c:v>
                </c:pt>
                <c:pt idx="6">
                  <c:v>Sonstige</c:v>
                </c:pt>
              </c:strCache>
            </c:strRef>
          </c:cat>
          <c:val>
            <c:numRef>
              <c:f>'2017'!$C$299:$I$299</c:f>
              <c:numCache>
                <c:formatCode>0.00%</c:formatCode>
                <c:ptCount val="7"/>
                <c:pt idx="0">
                  <c:v>0.58509142053445851</c:v>
                </c:pt>
                <c:pt idx="1">
                  <c:v>0.23066104078762306</c:v>
                </c:pt>
                <c:pt idx="2">
                  <c:v>8.1575246132208151E-2</c:v>
                </c:pt>
                <c:pt idx="3">
                  <c:v>3.5161744022503515E-2</c:v>
                </c:pt>
                <c:pt idx="4">
                  <c:v>2.1097046413502109E-2</c:v>
                </c:pt>
                <c:pt idx="5">
                  <c:v>3.2348804500703238E-2</c:v>
                </c:pt>
                <c:pt idx="6">
                  <c:v>3.5161744022503515E-2</c:v>
                </c:pt>
              </c:numCache>
            </c:numRef>
          </c:val>
          <c:extLst>
            <c:ext xmlns:c16="http://schemas.microsoft.com/office/drawing/2014/chart" uri="{C3380CC4-5D6E-409C-BE32-E72D297353CC}">
              <c16:uniqueId val="{0000000C-0EE6-46F7-B225-8F34FE3A795E}"/>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'2017'!$A$318:$B$318</c:f>
              <c:strCache>
                <c:ptCount val="2"/>
                <c:pt idx="0">
                  <c:v>200-Briefwahl Ortschaften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CAB2-4499-BF47-98BB6853A40A}"/>
              </c:ext>
            </c:extLst>
          </c:dPt>
          <c:dPt>
            <c:idx val="1"/>
            <c:invertIfNegative val="0"/>
            <c:bubble3D val="0"/>
            <c:spPr>
              <a:solidFill>
                <a:srgbClr val="FF0000"/>
              </a:solidFill>
            </c:spPr>
            <c:extLst>
              <c:ext xmlns:c16="http://schemas.microsoft.com/office/drawing/2014/chart" uri="{C3380CC4-5D6E-409C-BE32-E72D297353CC}">
                <c16:uniqueId val="{00000003-CAB2-4499-BF47-98BB6853A40A}"/>
              </c:ext>
            </c:extLst>
          </c:dPt>
          <c:dPt>
            <c:idx val="2"/>
            <c:invertIfNegative val="0"/>
            <c:bubble3D val="0"/>
            <c:spPr>
              <a:solidFill>
                <a:srgbClr val="FFFF00"/>
              </a:solidFill>
            </c:spPr>
            <c:extLst>
              <c:ext xmlns:c16="http://schemas.microsoft.com/office/drawing/2014/chart" uri="{C3380CC4-5D6E-409C-BE32-E72D297353CC}">
                <c16:uniqueId val="{00000005-CAB2-4499-BF47-98BB6853A40A}"/>
              </c:ext>
            </c:extLst>
          </c:dPt>
          <c:dPt>
            <c:idx val="3"/>
            <c:invertIfNegative val="0"/>
            <c:bubble3D val="0"/>
            <c:spPr>
              <a:solidFill>
                <a:srgbClr val="00B050"/>
              </a:solidFill>
            </c:spPr>
            <c:extLst>
              <c:ext xmlns:c16="http://schemas.microsoft.com/office/drawing/2014/chart" uri="{C3380CC4-5D6E-409C-BE32-E72D297353CC}">
                <c16:uniqueId val="{00000007-CAB2-4499-BF47-98BB6853A40A}"/>
              </c:ext>
            </c:extLst>
          </c:dPt>
          <c:dPt>
            <c:idx val="4"/>
            <c:invertIfNegative val="0"/>
            <c:bubble3D val="0"/>
            <c:spPr>
              <a:solidFill>
                <a:srgbClr val="00B0F0"/>
              </a:solidFill>
            </c:spPr>
            <c:extLst>
              <c:ext xmlns:c16="http://schemas.microsoft.com/office/drawing/2014/chart" uri="{C3380CC4-5D6E-409C-BE32-E72D297353CC}">
                <c16:uniqueId val="{00000009-CAB2-4499-BF47-98BB6853A40A}"/>
              </c:ext>
            </c:extLst>
          </c:dPt>
          <c:dPt>
            <c:idx val="5"/>
            <c:invertIfNegative val="0"/>
            <c:bubble3D val="0"/>
            <c:spPr>
              <a:solidFill>
                <a:schemeClr val="tx2">
                  <a:lumMod val="60000"/>
                  <a:lumOff val="40000"/>
                </a:schemeClr>
              </a:solidFill>
            </c:spPr>
            <c:extLst>
              <c:ext xmlns:c16="http://schemas.microsoft.com/office/drawing/2014/chart" uri="{C3380CC4-5D6E-409C-BE32-E72D297353CC}">
                <c16:uniqueId val="{0000000B-CAB2-4499-BF47-98BB6853A40A}"/>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'2017'!$C$28:$I$28</c:f>
              <c:strCache>
                <c:ptCount val="7"/>
                <c:pt idx="0">
                  <c:v>CDU</c:v>
                </c:pt>
                <c:pt idx="1">
                  <c:v>SPD</c:v>
                </c:pt>
                <c:pt idx="2">
                  <c:v>FDP</c:v>
                </c:pt>
                <c:pt idx="3">
                  <c:v>Grüne</c:v>
                </c:pt>
                <c:pt idx="4">
                  <c:v>Die Linke</c:v>
                </c:pt>
                <c:pt idx="5">
                  <c:v>AfD</c:v>
                </c:pt>
                <c:pt idx="6">
                  <c:v>Sonstige</c:v>
                </c:pt>
              </c:strCache>
            </c:strRef>
          </c:cat>
          <c:val>
            <c:numRef>
              <c:f>'2017'!$C$318:$I$318</c:f>
              <c:numCache>
                <c:formatCode>0.00%</c:formatCode>
                <c:ptCount val="7"/>
                <c:pt idx="0">
                  <c:v>-3.0247361527884209E-3</c:v>
                </c:pt>
                <c:pt idx="1">
                  <c:v>2.0471449149347454E-2</c:v>
                </c:pt>
                <c:pt idx="2">
                  <c:v>-1.4805516874671749E-2</c:v>
                </c:pt>
                <c:pt idx="3">
                  <c:v>-2.7257492650632077E-2</c:v>
                </c:pt>
                <c:pt idx="4">
                  <c:v>1.3355632540915062E-2</c:v>
                </c:pt>
                <c:pt idx="5">
                  <c:v>4.862023653088042E-2</c:v>
                </c:pt>
                <c:pt idx="6">
                  <c:v>7.7420917438961318E-3</c:v>
                </c:pt>
              </c:numCache>
            </c:numRef>
          </c:val>
          <c:extLst>
            <c:ext xmlns:c16="http://schemas.microsoft.com/office/drawing/2014/chart" uri="{C3380CC4-5D6E-409C-BE32-E72D297353CC}">
              <c16:uniqueId val="{0000000C-CAB2-4499-BF47-98BB6853A40A}"/>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'2017'!$A$317:$B$317</c:f>
              <c:strCache>
                <c:ptCount val="2"/>
                <c:pt idx="0">
                  <c:v>200-Briefwahl Ortschaften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2724-4E10-89F8-0E113C4BA986}"/>
              </c:ext>
            </c:extLst>
          </c:dPt>
          <c:dPt>
            <c:idx val="1"/>
            <c:bubble3D val="0"/>
            <c:spPr>
              <a:solidFill>
                <a:srgbClr val="FF0000"/>
              </a:solidFill>
            </c:spPr>
            <c:extLst>
              <c:ext xmlns:c16="http://schemas.microsoft.com/office/drawing/2014/chart" uri="{C3380CC4-5D6E-409C-BE32-E72D297353CC}">
                <c16:uniqueId val="{00000003-2724-4E10-89F8-0E113C4BA986}"/>
              </c:ext>
            </c:extLst>
          </c:dPt>
          <c:dPt>
            <c:idx val="2"/>
            <c:bubble3D val="0"/>
            <c:spPr>
              <a:solidFill>
                <a:srgbClr val="FFFF00"/>
              </a:solidFill>
            </c:spPr>
            <c:extLst>
              <c:ext xmlns:c16="http://schemas.microsoft.com/office/drawing/2014/chart" uri="{C3380CC4-5D6E-409C-BE32-E72D297353CC}">
                <c16:uniqueId val="{00000005-2724-4E10-89F8-0E113C4BA986}"/>
              </c:ext>
            </c:extLst>
          </c:dPt>
          <c:dPt>
            <c:idx val="3"/>
            <c:bubble3D val="0"/>
            <c:spPr>
              <a:solidFill>
                <a:srgbClr val="00B050"/>
              </a:solidFill>
            </c:spPr>
            <c:extLst>
              <c:ext xmlns:c16="http://schemas.microsoft.com/office/drawing/2014/chart" uri="{C3380CC4-5D6E-409C-BE32-E72D297353CC}">
                <c16:uniqueId val="{00000007-2724-4E10-89F8-0E113C4BA986}"/>
              </c:ext>
            </c:extLst>
          </c:dPt>
          <c:dPt>
            <c:idx val="4"/>
            <c:bubble3D val="0"/>
            <c:spPr>
              <a:solidFill>
                <a:srgbClr val="00B0F0"/>
              </a:solidFill>
            </c:spPr>
            <c:extLst>
              <c:ext xmlns:c16="http://schemas.microsoft.com/office/drawing/2014/chart" uri="{C3380CC4-5D6E-409C-BE32-E72D297353CC}">
                <c16:uniqueId val="{00000009-2724-4E10-89F8-0E113C4BA986}"/>
              </c:ext>
            </c:extLst>
          </c:dPt>
          <c:dPt>
            <c:idx val="5"/>
            <c:bubble3D val="0"/>
            <c:spPr>
              <a:solidFill>
                <a:schemeClr val="tx2">
                  <a:lumMod val="60000"/>
                  <a:lumOff val="40000"/>
                </a:schemeClr>
              </a:solidFill>
            </c:spPr>
            <c:extLst>
              <c:ext xmlns:c16="http://schemas.microsoft.com/office/drawing/2014/chart" uri="{C3380CC4-5D6E-409C-BE32-E72D297353CC}">
                <c16:uniqueId val="{0000000B-2724-4E10-89F8-0E113C4BA986}"/>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2724-4E10-89F8-0E113C4BA986}"/>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'2017'!$C$28:$I$28</c:f>
              <c:strCache>
                <c:ptCount val="7"/>
                <c:pt idx="0">
                  <c:v>CDU</c:v>
                </c:pt>
                <c:pt idx="1">
                  <c:v>SPD</c:v>
                </c:pt>
                <c:pt idx="2">
                  <c:v>FDP</c:v>
                </c:pt>
                <c:pt idx="3">
                  <c:v>Grüne</c:v>
                </c:pt>
                <c:pt idx="4">
                  <c:v>Die Linke</c:v>
                </c:pt>
                <c:pt idx="5">
                  <c:v>AfD</c:v>
                </c:pt>
                <c:pt idx="6">
                  <c:v>Sonstige</c:v>
                </c:pt>
              </c:strCache>
            </c:strRef>
          </c:cat>
          <c:val>
            <c:numRef>
              <c:f>'2017'!$C$317:$I$317</c:f>
              <c:numCache>
                <c:formatCode>0.00%</c:formatCode>
                <c:ptCount val="7"/>
                <c:pt idx="0">
                  <c:v>0.55584756898817345</c:v>
                </c:pt>
                <c:pt idx="1">
                  <c:v>0.25098554533508544</c:v>
                </c:pt>
                <c:pt idx="2">
                  <c:v>5.6504599211563734E-2</c:v>
                </c:pt>
                <c:pt idx="3">
                  <c:v>4.0735873850197106E-2</c:v>
                </c:pt>
                <c:pt idx="4">
                  <c:v>3.1537450722733243E-2</c:v>
                </c:pt>
                <c:pt idx="5">
                  <c:v>4.862023653088042E-2</c:v>
                </c:pt>
                <c:pt idx="6">
                  <c:v>4.7306176084099871E-2</c:v>
                </c:pt>
              </c:numCache>
            </c:numRef>
          </c:val>
          <c:extLst>
            <c:ext xmlns:c16="http://schemas.microsoft.com/office/drawing/2014/chart" uri="{C3380CC4-5D6E-409C-BE32-E72D297353CC}">
              <c16:uniqueId val="{0000000C-2724-4E10-89F8-0E113C4BA986}"/>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'2017'!$A$336:$B$336</c:f>
              <c:strCache>
                <c:ptCount val="2"/>
                <c:pt idx="0">
                  <c:v>Briefwahl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FD8F-44E1-B8CE-D5704D4DEEEA}"/>
              </c:ext>
            </c:extLst>
          </c:dPt>
          <c:dPt>
            <c:idx val="1"/>
            <c:invertIfNegative val="0"/>
            <c:bubble3D val="0"/>
            <c:spPr>
              <a:solidFill>
                <a:srgbClr val="FF0000"/>
              </a:solidFill>
            </c:spPr>
            <c:extLst>
              <c:ext xmlns:c16="http://schemas.microsoft.com/office/drawing/2014/chart" uri="{C3380CC4-5D6E-409C-BE32-E72D297353CC}">
                <c16:uniqueId val="{00000003-FD8F-44E1-B8CE-D5704D4DEEEA}"/>
              </c:ext>
            </c:extLst>
          </c:dPt>
          <c:dPt>
            <c:idx val="2"/>
            <c:invertIfNegative val="0"/>
            <c:bubble3D val="0"/>
            <c:spPr>
              <a:solidFill>
                <a:srgbClr val="FFFF00"/>
              </a:solidFill>
            </c:spPr>
            <c:extLst>
              <c:ext xmlns:c16="http://schemas.microsoft.com/office/drawing/2014/chart" uri="{C3380CC4-5D6E-409C-BE32-E72D297353CC}">
                <c16:uniqueId val="{00000005-FD8F-44E1-B8CE-D5704D4DEEEA}"/>
              </c:ext>
            </c:extLst>
          </c:dPt>
          <c:dPt>
            <c:idx val="3"/>
            <c:invertIfNegative val="0"/>
            <c:bubble3D val="0"/>
            <c:spPr>
              <a:solidFill>
                <a:srgbClr val="00B050"/>
              </a:solidFill>
            </c:spPr>
            <c:extLst>
              <c:ext xmlns:c16="http://schemas.microsoft.com/office/drawing/2014/chart" uri="{C3380CC4-5D6E-409C-BE32-E72D297353CC}">
                <c16:uniqueId val="{00000007-FD8F-44E1-B8CE-D5704D4DEEEA}"/>
              </c:ext>
            </c:extLst>
          </c:dPt>
          <c:dPt>
            <c:idx val="4"/>
            <c:invertIfNegative val="0"/>
            <c:bubble3D val="0"/>
            <c:spPr>
              <a:solidFill>
                <a:srgbClr val="00B0F0"/>
              </a:solidFill>
            </c:spPr>
            <c:extLst>
              <c:ext xmlns:c16="http://schemas.microsoft.com/office/drawing/2014/chart" uri="{C3380CC4-5D6E-409C-BE32-E72D297353CC}">
                <c16:uniqueId val="{00000009-FD8F-44E1-B8CE-D5704D4DEEEA}"/>
              </c:ext>
            </c:extLst>
          </c:dPt>
          <c:dPt>
            <c:idx val="5"/>
            <c:invertIfNegative val="0"/>
            <c:bubble3D val="0"/>
            <c:spPr>
              <a:solidFill>
                <a:schemeClr val="tx2">
                  <a:lumMod val="60000"/>
                  <a:lumOff val="40000"/>
                </a:schemeClr>
              </a:solidFill>
            </c:spPr>
            <c:extLst>
              <c:ext xmlns:c16="http://schemas.microsoft.com/office/drawing/2014/chart" uri="{C3380CC4-5D6E-409C-BE32-E72D297353CC}">
                <c16:uniqueId val="{0000000B-FD8F-44E1-B8CE-D5704D4DEEEA}"/>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'2017'!$C$28:$I$28</c:f>
              <c:strCache>
                <c:ptCount val="7"/>
                <c:pt idx="0">
                  <c:v>CDU</c:v>
                </c:pt>
                <c:pt idx="1">
                  <c:v>SPD</c:v>
                </c:pt>
                <c:pt idx="2">
                  <c:v>FDP</c:v>
                </c:pt>
                <c:pt idx="3">
                  <c:v>Grüne</c:v>
                </c:pt>
                <c:pt idx="4">
                  <c:v>Die Linke</c:v>
                </c:pt>
                <c:pt idx="5">
                  <c:v>AfD</c:v>
                </c:pt>
                <c:pt idx="6">
                  <c:v>Sonstige</c:v>
                </c:pt>
              </c:strCache>
            </c:strRef>
          </c:cat>
          <c:val>
            <c:numRef>
              <c:f>'2017'!$C$336:$I$336</c:f>
              <c:numCache>
                <c:formatCode>0.00%</c:formatCode>
                <c:ptCount val="7"/>
                <c:pt idx="0">
                  <c:v>1.7992628067154515E-2</c:v>
                </c:pt>
                <c:pt idx="1">
                  <c:v>1.0145375950638552E-2</c:v>
                </c:pt>
                <c:pt idx="2">
                  <c:v>-1.1418872865547422E-2</c:v>
                </c:pt>
                <c:pt idx="3">
                  <c:v>-2.4662792366193134E-2</c:v>
                </c:pt>
                <c:pt idx="4">
                  <c:v>9.4973980785811041E-3</c:v>
                </c:pt>
                <c:pt idx="5">
                  <c:v>4.0760869565217392E-2</c:v>
                </c:pt>
                <c:pt idx="6">
                  <c:v>1.9111977039393546E-3</c:v>
                </c:pt>
              </c:numCache>
            </c:numRef>
          </c:val>
          <c:extLst>
            <c:ext xmlns:c16="http://schemas.microsoft.com/office/drawing/2014/chart" uri="{C3380CC4-5D6E-409C-BE32-E72D297353CC}">
              <c16:uniqueId val="{0000000C-FD8F-44E1-B8CE-D5704D4DEEEA}"/>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'2017'!$A$335:$B$335</c:f>
              <c:strCache>
                <c:ptCount val="2"/>
                <c:pt idx="0">
                  <c:v>Briefwahl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39CD-4DE2-AD5B-166928F8F89E}"/>
              </c:ext>
            </c:extLst>
          </c:dPt>
          <c:dPt>
            <c:idx val="1"/>
            <c:bubble3D val="0"/>
            <c:spPr>
              <a:solidFill>
                <a:srgbClr val="FF0000"/>
              </a:solidFill>
            </c:spPr>
            <c:extLst>
              <c:ext xmlns:c16="http://schemas.microsoft.com/office/drawing/2014/chart" uri="{C3380CC4-5D6E-409C-BE32-E72D297353CC}">
                <c16:uniqueId val="{00000003-39CD-4DE2-AD5B-166928F8F89E}"/>
              </c:ext>
            </c:extLst>
          </c:dPt>
          <c:dPt>
            <c:idx val="2"/>
            <c:bubble3D val="0"/>
            <c:spPr>
              <a:solidFill>
                <a:srgbClr val="FFFF00"/>
              </a:solidFill>
            </c:spPr>
            <c:extLst>
              <c:ext xmlns:c16="http://schemas.microsoft.com/office/drawing/2014/chart" uri="{C3380CC4-5D6E-409C-BE32-E72D297353CC}">
                <c16:uniqueId val="{00000005-39CD-4DE2-AD5B-166928F8F89E}"/>
              </c:ext>
            </c:extLst>
          </c:dPt>
          <c:dPt>
            <c:idx val="3"/>
            <c:bubble3D val="0"/>
            <c:spPr>
              <a:solidFill>
                <a:srgbClr val="00B050"/>
              </a:solidFill>
            </c:spPr>
            <c:extLst>
              <c:ext xmlns:c16="http://schemas.microsoft.com/office/drawing/2014/chart" uri="{C3380CC4-5D6E-409C-BE32-E72D297353CC}">
                <c16:uniqueId val="{00000007-39CD-4DE2-AD5B-166928F8F89E}"/>
              </c:ext>
            </c:extLst>
          </c:dPt>
          <c:dPt>
            <c:idx val="4"/>
            <c:bubble3D val="0"/>
            <c:spPr>
              <a:solidFill>
                <a:srgbClr val="00B0F0"/>
              </a:solidFill>
            </c:spPr>
            <c:extLst>
              <c:ext xmlns:c16="http://schemas.microsoft.com/office/drawing/2014/chart" uri="{C3380CC4-5D6E-409C-BE32-E72D297353CC}">
                <c16:uniqueId val="{00000009-39CD-4DE2-AD5B-166928F8F89E}"/>
              </c:ext>
            </c:extLst>
          </c:dPt>
          <c:dPt>
            <c:idx val="5"/>
            <c:bubble3D val="0"/>
            <c:spPr>
              <a:solidFill>
                <a:schemeClr val="tx2">
                  <a:lumMod val="60000"/>
                  <a:lumOff val="40000"/>
                </a:schemeClr>
              </a:solidFill>
            </c:spPr>
            <c:extLst>
              <c:ext xmlns:c16="http://schemas.microsoft.com/office/drawing/2014/chart" uri="{C3380CC4-5D6E-409C-BE32-E72D297353CC}">
                <c16:uniqueId val="{0000000B-39CD-4DE2-AD5B-166928F8F89E}"/>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39CD-4DE2-AD5B-166928F8F89E}"/>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'2017'!$C$28:$I$28</c:f>
              <c:strCache>
                <c:ptCount val="7"/>
                <c:pt idx="0">
                  <c:v>CDU</c:v>
                </c:pt>
                <c:pt idx="1">
                  <c:v>SPD</c:v>
                </c:pt>
                <c:pt idx="2">
                  <c:v>FDP</c:v>
                </c:pt>
                <c:pt idx="3">
                  <c:v>Grüne</c:v>
                </c:pt>
                <c:pt idx="4">
                  <c:v>Die Linke</c:v>
                </c:pt>
                <c:pt idx="5">
                  <c:v>AfD</c:v>
                </c:pt>
                <c:pt idx="6">
                  <c:v>Sonstige</c:v>
                </c:pt>
              </c:strCache>
            </c:strRef>
          </c:cat>
          <c:val>
            <c:numRef>
              <c:f>'2017'!$C$335:$I$335</c:f>
              <c:numCache>
                <c:formatCode>0.00%</c:formatCode>
                <c:ptCount val="7"/>
                <c:pt idx="0">
                  <c:v>0.56997282608695654</c:v>
                </c:pt>
                <c:pt idx="1">
                  <c:v>0.24116847826086957</c:v>
                </c:pt>
                <c:pt idx="2">
                  <c:v>6.8614130434782608E-2</c:v>
                </c:pt>
                <c:pt idx="3">
                  <c:v>3.8043478260869568E-2</c:v>
                </c:pt>
                <c:pt idx="4">
                  <c:v>2.6494565217391304E-2</c:v>
                </c:pt>
                <c:pt idx="5">
                  <c:v>4.0760869565217392E-2</c:v>
                </c:pt>
                <c:pt idx="6">
                  <c:v>4.1440217391304345E-2</c:v>
                </c:pt>
              </c:numCache>
            </c:numRef>
          </c:val>
          <c:extLst>
            <c:ext xmlns:c16="http://schemas.microsoft.com/office/drawing/2014/chart" uri="{C3380CC4-5D6E-409C-BE32-E72D297353CC}">
              <c16:uniqueId val="{0000000C-39CD-4DE2-AD5B-166928F8F89E}"/>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'2017'!$A$354:$B$354</c:f>
              <c:strCache>
                <c:ptCount val="2"/>
                <c:pt idx="0">
                  <c:v>332-Stadt Beverungen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D13B-4FAD-B083-331B0CE26964}"/>
              </c:ext>
            </c:extLst>
          </c:dPt>
          <c:dPt>
            <c:idx val="1"/>
            <c:invertIfNegative val="0"/>
            <c:bubble3D val="0"/>
            <c:spPr>
              <a:solidFill>
                <a:srgbClr val="FF0000"/>
              </a:solidFill>
            </c:spPr>
            <c:extLst>
              <c:ext xmlns:c16="http://schemas.microsoft.com/office/drawing/2014/chart" uri="{C3380CC4-5D6E-409C-BE32-E72D297353CC}">
                <c16:uniqueId val="{00000003-D13B-4FAD-B083-331B0CE26964}"/>
              </c:ext>
            </c:extLst>
          </c:dPt>
          <c:dPt>
            <c:idx val="2"/>
            <c:invertIfNegative val="0"/>
            <c:bubble3D val="0"/>
            <c:spPr>
              <a:solidFill>
                <a:srgbClr val="FFFF00"/>
              </a:solidFill>
            </c:spPr>
            <c:extLst>
              <c:ext xmlns:c16="http://schemas.microsoft.com/office/drawing/2014/chart" uri="{C3380CC4-5D6E-409C-BE32-E72D297353CC}">
                <c16:uniqueId val="{00000005-D13B-4FAD-B083-331B0CE26964}"/>
              </c:ext>
            </c:extLst>
          </c:dPt>
          <c:dPt>
            <c:idx val="3"/>
            <c:invertIfNegative val="0"/>
            <c:bubble3D val="0"/>
            <c:spPr>
              <a:solidFill>
                <a:srgbClr val="00B050"/>
              </a:solidFill>
            </c:spPr>
            <c:extLst>
              <c:ext xmlns:c16="http://schemas.microsoft.com/office/drawing/2014/chart" uri="{C3380CC4-5D6E-409C-BE32-E72D297353CC}">
                <c16:uniqueId val="{00000007-D13B-4FAD-B083-331B0CE26964}"/>
              </c:ext>
            </c:extLst>
          </c:dPt>
          <c:dPt>
            <c:idx val="4"/>
            <c:invertIfNegative val="0"/>
            <c:bubble3D val="0"/>
            <c:spPr>
              <a:solidFill>
                <a:srgbClr val="00B0F0"/>
              </a:solidFill>
            </c:spPr>
            <c:extLst>
              <c:ext xmlns:c16="http://schemas.microsoft.com/office/drawing/2014/chart" uri="{C3380CC4-5D6E-409C-BE32-E72D297353CC}">
                <c16:uniqueId val="{00000009-D13B-4FAD-B083-331B0CE26964}"/>
              </c:ext>
            </c:extLst>
          </c:dPt>
          <c:dPt>
            <c:idx val="5"/>
            <c:invertIfNegative val="0"/>
            <c:bubble3D val="0"/>
            <c:spPr>
              <a:solidFill>
                <a:schemeClr val="tx2">
                  <a:lumMod val="60000"/>
                  <a:lumOff val="40000"/>
                </a:schemeClr>
              </a:solidFill>
            </c:spPr>
            <c:extLst>
              <c:ext xmlns:c16="http://schemas.microsoft.com/office/drawing/2014/chart" uri="{C3380CC4-5D6E-409C-BE32-E72D297353CC}">
                <c16:uniqueId val="{0000000B-D13B-4FAD-B083-331B0CE26964}"/>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'2017'!$C$28:$I$28</c:f>
              <c:strCache>
                <c:ptCount val="7"/>
                <c:pt idx="0">
                  <c:v>CDU</c:v>
                </c:pt>
                <c:pt idx="1">
                  <c:v>SPD</c:v>
                </c:pt>
                <c:pt idx="2">
                  <c:v>FDP</c:v>
                </c:pt>
                <c:pt idx="3">
                  <c:v>Grüne</c:v>
                </c:pt>
                <c:pt idx="4">
                  <c:v>Die Linke</c:v>
                </c:pt>
                <c:pt idx="5">
                  <c:v>AfD</c:v>
                </c:pt>
                <c:pt idx="6">
                  <c:v>Sonstige</c:v>
                </c:pt>
              </c:strCache>
            </c:strRef>
          </c:cat>
          <c:val>
            <c:numRef>
              <c:f>'2017'!$C$354:$I$354</c:f>
              <c:numCache>
                <c:formatCode>0.00%</c:formatCode>
                <c:ptCount val="7"/>
                <c:pt idx="0">
                  <c:v>2.03221488205515E-2</c:v>
                </c:pt>
                <c:pt idx="1">
                  <c:v>-2.0270358385631237E-2</c:v>
                </c:pt>
                <c:pt idx="2">
                  <c:v>5.8477228823358429E-3</c:v>
                </c:pt>
                <c:pt idx="3">
                  <c:v>-3.1177907797059874E-2</c:v>
                </c:pt>
                <c:pt idx="4">
                  <c:v>1.0518124198519906E-2</c:v>
                </c:pt>
                <c:pt idx="5">
                  <c:v>4.5254020207770029E-2</c:v>
                </c:pt>
                <c:pt idx="6">
                  <c:v>2.424114429090677E-2</c:v>
                </c:pt>
              </c:numCache>
            </c:numRef>
          </c:val>
          <c:extLst>
            <c:ext xmlns:c16="http://schemas.microsoft.com/office/drawing/2014/chart" uri="{C3380CC4-5D6E-409C-BE32-E72D297353CC}">
              <c16:uniqueId val="{0000000C-D13B-4FAD-B083-331B0CE26964}"/>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'2017'!$A$353:$B$353</c:f>
              <c:strCache>
                <c:ptCount val="2"/>
                <c:pt idx="0">
                  <c:v>332-Stadt Beverungen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A258-4CF9-93C3-3544B92E0D9D}"/>
              </c:ext>
            </c:extLst>
          </c:dPt>
          <c:dPt>
            <c:idx val="1"/>
            <c:bubble3D val="0"/>
            <c:spPr>
              <a:solidFill>
                <a:srgbClr val="FF0000"/>
              </a:solidFill>
            </c:spPr>
            <c:extLst>
              <c:ext xmlns:c16="http://schemas.microsoft.com/office/drawing/2014/chart" uri="{C3380CC4-5D6E-409C-BE32-E72D297353CC}">
                <c16:uniqueId val="{00000003-A258-4CF9-93C3-3544B92E0D9D}"/>
              </c:ext>
            </c:extLst>
          </c:dPt>
          <c:dPt>
            <c:idx val="2"/>
            <c:bubble3D val="0"/>
            <c:spPr>
              <a:solidFill>
                <a:srgbClr val="FFFF00"/>
              </a:solidFill>
            </c:spPr>
            <c:extLst>
              <c:ext xmlns:c16="http://schemas.microsoft.com/office/drawing/2014/chart" uri="{C3380CC4-5D6E-409C-BE32-E72D297353CC}">
                <c16:uniqueId val="{00000005-A258-4CF9-93C3-3544B92E0D9D}"/>
              </c:ext>
            </c:extLst>
          </c:dPt>
          <c:dPt>
            <c:idx val="3"/>
            <c:bubble3D val="0"/>
            <c:spPr>
              <a:solidFill>
                <a:srgbClr val="00B050"/>
              </a:solidFill>
            </c:spPr>
            <c:extLst>
              <c:ext xmlns:c16="http://schemas.microsoft.com/office/drawing/2014/chart" uri="{C3380CC4-5D6E-409C-BE32-E72D297353CC}">
                <c16:uniqueId val="{00000007-A258-4CF9-93C3-3544B92E0D9D}"/>
              </c:ext>
            </c:extLst>
          </c:dPt>
          <c:dPt>
            <c:idx val="4"/>
            <c:bubble3D val="0"/>
            <c:spPr>
              <a:solidFill>
                <a:srgbClr val="00B0F0"/>
              </a:solidFill>
            </c:spPr>
            <c:extLst>
              <c:ext xmlns:c16="http://schemas.microsoft.com/office/drawing/2014/chart" uri="{C3380CC4-5D6E-409C-BE32-E72D297353CC}">
                <c16:uniqueId val="{00000009-A258-4CF9-93C3-3544B92E0D9D}"/>
              </c:ext>
            </c:extLst>
          </c:dPt>
          <c:dPt>
            <c:idx val="5"/>
            <c:bubble3D val="0"/>
            <c:spPr>
              <a:solidFill>
                <a:schemeClr val="tx2">
                  <a:lumMod val="60000"/>
                  <a:lumOff val="40000"/>
                </a:schemeClr>
              </a:solidFill>
            </c:spPr>
            <c:extLst>
              <c:ext xmlns:c16="http://schemas.microsoft.com/office/drawing/2014/chart" uri="{C3380CC4-5D6E-409C-BE32-E72D297353CC}">
                <c16:uniqueId val="{0000000B-A258-4CF9-93C3-3544B92E0D9D}"/>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A258-4CF9-93C3-3544B92E0D9D}"/>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'2017'!$C$28:$I$28</c:f>
              <c:strCache>
                <c:ptCount val="7"/>
                <c:pt idx="0">
                  <c:v>CDU</c:v>
                </c:pt>
                <c:pt idx="1">
                  <c:v>SPD</c:v>
                </c:pt>
                <c:pt idx="2">
                  <c:v>FDP</c:v>
                </c:pt>
                <c:pt idx="3">
                  <c:v>Grüne</c:v>
                </c:pt>
                <c:pt idx="4">
                  <c:v>Die Linke</c:v>
                </c:pt>
                <c:pt idx="5">
                  <c:v>AfD</c:v>
                </c:pt>
                <c:pt idx="6">
                  <c:v>Sonstige</c:v>
                </c:pt>
              </c:strCache>
            </c:strRef>
          </c:cat>
          <c:val>
            <c:numRef>
              <c:f>'2017'!$C$353:$I$353</c:f>
              <c:numCache>
                <c:formatCode>0.00%</c:formatCode>
                <c:ptCount val="7"/>
                <c:pt idx="0">
                  <c:v>0.54945211327735877</c:v>
                </c:pt>
                <c:pt idx="1">
                  <c:v>0.26469332574356053</c:v>
                </c:pt>
                <c:pt idx="2">
                  <c:v>6.5034865518713528E-2</c:v>
                </c:pt>
                <c:pt idx="3">
                  <c:v>3.3727052796356911E-2</c:v>
                </c:pt>
                <c:pt idx="4">
                  <c:v>2.9030880888003416E-2</c:v>
                </c:pt>
                <c:pt idx="5">
                  <c:v>4.5254020207770029E-2</c:v>
                </c:pt>
                <c:pt idx="6">
                  <c:v>4.1838622456240218E-2</c:v>
                </c:pt>
              </c:numCache>
            </c:numRef>
          </c:val>
          <c:extLst>
            <c:ext xmlns:c16="http://schemas.microsoft.com/office/drawing/2014/chart" uri="{C3380CC4-5D6E-409C-BE32-E72D297353CC}">
              <c16:uniqueId val="{0000000C-A258-4CF9-93C3-3544B92E0D9D}"/>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43812491740069"/>
          <c:y val="8.9965549925575067E-2"/>
          <c:w val="0.70867840089746992"/>
          <c:h val="0.75432653399135952"/>
        </c:manualLayout>
      </c:layout>
      <c:lineChart>
        <c:grouping val="standard"/>
        <c:varyColors val="0"/>
        <c:ser>
          <c:idx val="0"/>
          <c:order val="0"/>
          <c:tx>
            <c:strRef>
              <c:f>Entwicklung!$A$4</c:f>
              <c:strCache>
                <c:ptCount val="1"/>
                <c:pt idx="0">
                  <c:v>CDU</c:v>
                </c:pt>
              </c:strCache>
            </c:strRef>
          </c:tx>
          <c:spPr>
            <a:ln w="38100">
              <a:solidFill>
                <a:srgbClr val="00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Entwicklung!$B$4:$G$4</c:f>
              <c:numCache>
                <c:formatCode>0.00%</c:formatCode>
                <c:ptCount val="6"/>
                <c:pt idx="0">
                  <c:v>0.50458715596330272</c:v>
                </c:pt>
                <c:pt idx="1">
                  <c:v>0.4589041095890411</c:v>
                </c:pt>
                <c:pt idx="2">
                  <c:v>0.5749718151071026</c:v>
                </c:pt>
                <c:pt idx="3">
                  <c:v>0.50349650349650354</c:v>
                </c:pt>
                <c:pt idx="4">
                  <c:v>0.45243902439024392</c:v>
                </c:pt>
                <c:pt idx="5">
                  <c:v>0.5213675213675214</c:v>
                </c:pt>
              </c:numCache>
            </c:numRef>
          </c:val>
          <c:smooth val="0"/>
          <c:extLst>
            <c:ext xmlns:c16="http://schemas.microsoft.com/office/drawing/2014/chart" uri="{C3380CC4-5D6E-409C-BE32-E72D297353CC}">
              <c16:uniqueId val="{00000000-CCF3-4D37-8EA2-3D6DE4DFCB51}"/>
            </c:ext>
          </c:extLst>
        </c:ser>
        <c:ser>
          <c:idx val="1"/>
          <c:order val="1"/>
          <c:tx>
            <c:strRef>
              <c:f>Entwicklung!$A$5</c:f>
              <c:strCache>
                <c:ptCount val="1"/>
                <c:pt idx="0">
                  <c:v>SPD</c:v>
                </c:pt>
              </c:strCache>
            </c:strRef>
          </c:tx>
          <c:spPr>
            <a:ln w="38100">
              <a:solidFill>
                <a:srgbClr val="FF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Entwicklung!$B$5:$G$5</c:f>
              <c:numCache>
                <c:formatCode>0.00%</c:formatCode>
                <c:ptCount val="6"/>
                <c:pt idx="0">
                  <c:v>0.36391437308868502</c:v>
                </c:pt>
                <c:pt idx="1">
                  <c:v>0.37214611872146119</c:v>
                </c:pt>
                <c:pt idx="2">
                  <c:v>0.23788049605411499</c:v>
                </c:pt>
                <c:pt idx="3">
                  <c:v>0.28251748251748254</c:v>
                </c:pt>
                <c:pt idx="4">
                  <c:v>0.33414634146341465</c:v>
                </c:pt>
                <c:pt idx="5">
                  <c:v>0.27472527472527475</c:v>
                </c:pt>
              </c:numCache>
            </c:numRef>
          </c:val>
          <c:smooth val="0"/>
          <c:extLst>
            <c:ext xmlns:c16="http://schemas.microsoft.com/office/drawing/2014/chart" uri="{C3380CC4-5D6E-409C-BE32-E72D297353CC}">
              <c16:uniqueId val="{00000001-CCF3-4D37-8EA2-3D6DE4DFCB51}"/>
            </c:ext>
          </c:extLst>
        </c:ser>
        <c:ser>
          <c:idx val="2"/>
          <c:order val="2"/>
          <c:tx>
            <c:strRef>
              <c:f>Entwicklung!$A$6</c:f>
              <c:strCache>
                <c:ptCount val="1"/>
                <c:pt idx="0">
                  <c:v>FDP</c:v>
                </c:pt>
              </c:strCache>
            </c:strRef>
          </c:tx>
          <c:spPr>
            <a:ln w="38100">
              <a:solidFill>
                <a:srgbClr val="FFFF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Entwicklung!$B$6:$G$6</c:f>
              <c:numCache>
                <c:formatCode>0.00%</c:formatCode>
                <c:ptCount val="6"/>
                <c:pt idx="0">
                  <c:v>6.0142711518858305E-2</c:v>
                </c:pt>
                <c:pt idx="1">
                  <c:v>8.9041095890410954E-2</c:v>
                </c:pt>
                <c:pt idx="2">
                  <c:v>7.1025930101465615E-2</c:v>
                </c:pt>
                <c:pt idx="3">
                  <c:v>7.8321678321678329E-2</c:v>
                </c:pt>
                <c:pt idx="4">
                  <c:v>5.1219512195121948E-2</c:v>
                </c:pt>
                <c:pt idx="5">
                  <c:v>5.4945054945054944E-2</c:v>
                </c:pt>
              </c:numCache>
            </c:numRef>
          </c:val>
          <c:smooth val="0"/>
          <c:extLst>
            <c:ext xmlns:c16="http://schemas.microsoft.com/office/drawing/2014/chart" uri="{C3380CC4-5D6E-409C-BE32-E72D297353CC}">
              <c16:uniqueId val="{00000002-CCF3-4D37-8EA2-3D6DE4DFCB51}"/>
            </c:ext>
          </c:extLst>
        </c:ser>
        <c:ser>
          <c:idx val="3"/>
          <c:order val="3"/>
          <c:tx>
            <c:strRef>
              <c:f>Entwicklung!$A$7</c:f>
              <c:strCache>
                <c:ptCount val="1"/>
                <c:pt idx="0">
                  <c:v>GRU</c:v>
                </c:pt>
              </c:strCache>
            </c:strRef>
          </c:tx>
          <c:spPr>
            <a:ln w="38100">
              <a:solidFill>
                <a:srgbClr val="339966"/>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Entwicklung!$B$7:$G$7</c:f>
              <c:numCache>
                <c:formatCode>0.00%</c:formatCode>
                <c:ptCount val="6"/>
                <c:pt idx="0">
                  <c:v>6.8297655453618752E-2</c:v>
                </c:pt>
                <c:pt idx="1">
                  <c:v>3.6529680365296802E-2</c:v>
                </c:pt>
                <c:pt idx="2">
                  <c:v>5.5242390078917701E-2</c:v>
                </c:pt>
                <c:pt idx="3">
                  <c:v>6.433566433566433E-2</c:v>
                </c:pt>
                <c:pt idx="4">
                  <c:v>6.2195121951219512E-2</c:v>
                </c:pt>
                <c:pt idx="5">
                  <c:v>2.6862026862026864E-2</c:v>
                </c:pt>
              </c:numCache>
            </c:numRef>
          </c:val>
          <c:smooth val="0"/>
          <c:extLst>
            <c:ext xmlns:c16="http://schemas.microsoft.com/office/drawing/2014/chart" uri="{C3380CC4-5D6E-409C-BE32-E72D297353CC}">
              <c16:uniqueId val="{00000003-CCF3-4D37-8EA2-3D6DE4DFCB51}"/>
            </c:ext>
          </c:extLst>
        </c:ser>
        <c:ser>
          <c:idx val="4"/>
          <c:order val="4"/>
          <c:tx>
            <c:strRef>
              <c:f>Entwicklung!$A$8</c:f>
              <c:strCache>
                <c:ptCount val="1"/>
                <c:pt idx="0">
                  <c:v>AfD</c:v>
                </c:pt>
              </c:strCache>
            </c:strRef>
          </c:tx>
          <c:spPr>
            <a:ln w="38100">
              <a:solidFill>
                <a:srgbClr val="00B0F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Entwicklung!$B$8:$G$8</c:f>
              <c:numCache>
                <c:formatCode>0.00%</c:formatCode>
                <c:ptCount val="6"/>
                <c:pt idx="4">
                  <c:v>0</c:v>
                </c:pt>
                <c:pt idx="5">
                  <c:v>6.8376068376068383E-2</c:v>
                </c:pt>
              </c:numCache>
            </c:numRef>
          </c:val>
          <c:smooth val="0"/>
          <c:extLst>
            <c:ext xmlns:c16="http://schemas.microsoft.com/office/drawing/2014/chart" uri="{C3380CC4-5D6E-409C-BE32-E72D297353CC}">
              <c16:uniqueId val="{00000004-CCF3-4D37-8EA2-3D6DE4DFCB51}"/>
            </c:ext>
          </c:extLst>
        </c:ser>
        <c:ser>
          <c:idx val="5"/>
          <c:order val="5"/>
          <c:tx>
            <c:strRef>
              <c:f>Entwicklung!$A$9</c:f>
              <c:strCache>
                <c:ptCount val="1"/>
                <c:pt idx="0">
                  <c:v>DIE LINKE</c:v>
                </c:pt>
              </c:strCache>
            </c:strRef>
          </c:tx>
          <c:spPr>
            <a:ln w="25400">
              <a:solidFill>
                <a:srgbClr val="FF0066"/>
              </a:solidFill>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Entwicklung!$B$9:$G$9</c:f>
              <c:numCache>
                <c:formatCode>0.00%</c:formatCode>
                <c:ptCount val="6"/>
                <c:pt idx="4">
                  <c:v>2.1951219512195121E-2</c:v>
                </c:pt>
                <c:pt idx="5">
                  <c:v>3.7851037851037848E-2</c:v>
                </c:pt>
              </c:numCache>
            </c:numRef>
          </c:val>
          <c:smooth val="0"/>
          <c:extLst>
            <c:ext xmlns:c16="http://schemas.microsoft.com/office/drawing/2014/chart" uri="{C3380CC4-5D6E-409C-BE32-E72D297353CC}">
              <c16:uniqueId val="{00000000-8F31-4A2F-A629-324FD3177717}"/>
            </c:ext>
          </c:extLst>
        </c:ser>
        <c:dLbls>
          <c:showLegendKey val="0"/>
          <c:showVal val="0"/>
          <c:showCatName val="0"/>
          <c:showSerName val="0"/>
          <c:showPercent val="0"/>
          <c:showBubbleSize val="0"/>
        </c:dLbls>
        <c:smooth val="0"/>
        <c:axId val="69445504"/>
        <c:axId val="69447040"/>
      </c:lineChart>
      <c:catAx>
        <c:axId val="69445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7040"/>
        <c:crosses val="autoZero"/>
        <c:auto val="1"/>
        <c:lblAlgn val="ctr"/>
        <c:lblOffset val="100"/>
        <c:tickLblSkip val="1"/>
        <c:tickMarkSkip val="1"/>
        <c:noMultiLvlLbl val="0"/>
      </c:catAx>
      <c:valAx>
        <c:axId val="69447040"/>
        <c:scaling>
          <c:orientation val="minMax"/>
          <c:max val="0.60000000000000009"/>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5504"/>
        <c:crosses val="autoZero"/>
        <c:crossBetween val="between"/>
      </c:valAx>
      <c:spPr>
        <a:solidFill>
          <a:srgbClr val="C0C0C0"/>
        </a:solidFill>
        <a:ln w="12700">
          <a:solidFill>
            <a:srgbClr val="808080"/>
          </a:solidFill>
          <a:prstDash val="solid"/>
        </a:ln>
      </c:spPr>
    </c:plotArea>
    <c:legend>
      <c:legendPos val="r"/>
      <c:layout>
        <c:manualLayout>
          <c:xMode val="edge"/>
          <c:yMode val="edge"/>
          <c:x val="0.83884383415831676"/>
          <c:y val="8.9965761200265185E-2"/>
          <c:w val="0.1439057524559357"/>
          <c:h val="0.7493302091563813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'2017'!$A$47:$B$47</c:f>
              <c:strCache>
                <c:ptCount val="2"/>
                <c:pt idx="0">
                  <c:v>002-Beverungen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F323-46CD-9ED1-B25F80661283}"/>
              </c:ext>
            </c:extLst>
          </c:dPt>
          <c:dPt>
            <c:idx val="1"/>
            <c:bubble3D val="0"/>
            <c:spPr>
              <a:solidFill>
                <a:srgbClr val="FF0000"/>
              </a:solidFill>
            </c:spPr>
            <c:extLst>
              <c:ext xmlns:c16="http://schemas.microsoft.com/office/drawing/2014/chart" uri="{C3380CC4-5D6E-409C-BE32-E72D297353CC}">
                <c16:uniqueId val="{00000003-F323-46CD-9ED1-B25F80661283}"/>
              </c:ext>
            </c:extLst>
          </c:dPt>
          <c:dPt>
            <c:idx val="2"/>
            <c:bubble3D val="0"/>
            <c:spPr>
              <a:solidFill>
                <a:srgbClr val="FFFF00"/>
              </a:solidFill>
            </c:spPr>
            <c:extLst>
              <c:ext xmlns:c16="http://schemas.microsoft.com/office/drawing/2014/chart" uri="{C3380CC4-5D6E-409C-BE32-E72D297353CC}">
                <c16:uniqueId val="{00000005-F323-46CD-9ED1-B25F80661283}"/>
              </c:ext>
            </c:extLst>
          </c:dPt>
          <c:dPt>
            <c:idx val="3"/>
            <c:bubble3D val="0"/>
            <c:spPr>
              <a:solidFill>
                <a:srgbClr val="00B050"/>
              </a:solidFill>
            </c:spPr>
            <c:extLst>
              <c:ext xmlns:c16="http://schemas.microsoft.com/office/drawing/2014/chart" uri="{C3380CC4-5D6E-409C-BE32-E72D297353CC}">
                <c16:uniqueId val="{00000007-F323-46CD-9ED1-B25F80661283}"/>
              </c:ext>
            </c:extLst>
          </c:dPt>
          <c:dPt>
            <c:idx val="4"/>
            <c:bubble3D val="0"/>
            <c:spPr>
              <a:solidFill>
                <a:srgbClr val="FF0066"/>
              </a:solidFill>
            </c:spPr>
            <c:extLst>
              <c:ext xmlns:c16="http://schemas.microsoft.com/office/drawing/2014/chart" uri="{C3380CC4-5D6E-409C-BE32-E72D297353CC}">
                <c16:uniqueId val="{00000009-F323-46CD-9ED1-B25F80661283}"/>
              </c:ext>
            </c:extLst>
          </c:dPt>
          <c:dPt>
            <c:idx val="5"/>
            <c:bubble3D val="0"/>
            <c:spPr>
              <a:solidFill>
                <a:schemeClr val="tx2">
                  <a:lumMod val="60000"/>
                  <a:lumOff val="40000"/>
                </a:schemeClr>
              </a:solidFill>
            </c:spPr>
            <c:extLst>
              <c:ext xmlns:c16="http://schemas.microsoft.com/office/drawing/2014/chart" uri="{C3380CC4-5D6E-409C-BE32-E72D297353CC}">
                <c16:uniqueId val="{0000000B-F323-46CD-9ED1-B25F80661283}"/>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F323-46CD-9ED1-B25F80661283}"/>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'2017'!$C$28:$I$28</c:f>
              <c:strCache>
                <c:ptCount val="7"/>
                <c:pt idx="0">
                  <c:v>CDU</c:v>
                </c:pt>
                <c:pt idx="1">
                  <c:v>SPD</c:v>
                </c:pt>
                <c:pt idx="2">
                  <c:v>FDP</c:v>
                </c:pt>
                <c:pt idx="3">
                  <c:v>Grüne</c:v>
                </c:pt>
                <c:pt idx="4">
                  <c:v>Die Linke</c:v>
                </c:pt>
                <c:pt idx="5">
                  <c:v>AfD</c:v>
                </c:pt>
                <c:pt idx="6">
                  <c:v>Sonstige</c:v>
                </c:pt>
              </c:strCache>
            </c:strRef>
          </c:cat>
          <c:val>
            <c:numRef>
              <c:f>'2017'!$C$47:$I$47</c:f>
              <c:numCache>
                <c:formatCode>0.00%</c:formatCode>
                <c:ptCount val="7"/>
                <c:pt idx="0">
                  <c:v>0.46408839779005523</c:v>
                </c:pt>
                <c:pt idx="1">
                  <c:v>0.31353591160220995</c:v>
                </c:pt>
                <c:pt idx="2">
                  <c:v>7.18232044198895E-2</c:v>
                </c:pt>
                <c:pt idx="3">
                  <c:v>3.7292817679558013E-2</c:v>
                </c:pt>
                <c:pt idx="4">
                  <c:v>4.1436464088397788E-2</c:v>
                </c:pt>
                <c:pt idx="5">
                  <c:v>6.6298342541436461E-2</c:v>
                </c:pt>
                <c:pt idx="6">
                  <c:v>4.6961325966850827E-2</c:v>
                </c:pt>
              </c:numCache>
            </c:numRef>
          </c:val>
          <c:extLst>
            <c:ext xmlns:c16="http://schemas.microsoft.com/office/drawing/2014/chart" uri="{C3380CC4-5D6E-409C-BE32-E72D297353CC}">
              <c16:uniqueId val="{0000000C-F323-46CD-9ED1-B25F80661283}"/>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43812491740069"/>
          <c:y val="8.9965549925575067E-2"/>
          <c:w val="0.70867840089746992"/>
          <c:h val="0.75432653399135952"/>
        </c:manualLayout>
      </c:layout>
      <c:lineChart>
        <c:grouping val="standard"/>
        <c:varyColors val="0"/>
        <c:ser>
          <c:idx val="0"/>
          <c:order val="0"/>
          <c:tx>
            <c:strRef>
              <c:f>Entwicklung!$A$24</c:f>
              <c:strCache>
                <c:ptCount val="1"/>
                <c:pt idx="0">
                  <c:v>CDU</c:v>
                </c:pt>
              </c:strCache>
            </c:strRef>
          </c:tx>
          <c:spPr>
            <a:ln w="38100">
              <a:solidFill>
                <a:srgbClr val="00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Entwicklung!$B$24:$G$24</c:f>
              <c:numCache>
                <c:formatCode>0.00%</c:formatCode>
                <c:ptCount val="6"/>
                <c:pt idx="0">
                  <c:v>0.44154488517745305</c:v>
                </c:pt>
                <c:pt idx="1">
                  <c:v>0.44624999999999998</c:v>
                </c:pt>
                <c:pt idx="2">
                  <c:v>0.58293269230769229</c:v>
                </c:pt>
                <c:pt idx="3">
                  <c:v>0.48503937007874015</c:v>
                </c:pt>
                <c:pt idx="4">
                  <c:v>0.42313546423135462</c:v>
                </c:pt>
                <c:pt idx="5">
                  <c:v>0.46408839779005523</c:v>
                </c:pt>
              </c:numCache>
            </c:numRef>
          </c:val>
          <c:smooth val="0"/>
          <c:extLst>
            <c:ext xmlns:c16="http://schemas.microsoft.com/office/drawing/2014/chart" uri="{C3380CC4-5D6E-409C-BE32-E72D297353CC}">
              <c16:uniqueId val="{00000000-0953-4EE5-9128-46D12D5B1983}"/>
            </c:ext>
          </c:extLst>
        </c:ser>
        <c:ser>
          <c:idx val="1"/>
          <c:order val="1"/>
          <c:tx>
            <c:strRef>
              <c:f>Entwicklung!$A$25</c:f>
              <c:strCache>
                <c:ptCount val="1"/>
                <c:pt idx="0">
                  <c:v>SPD</c:v>
                </c:pt>
              </c:strCache>
            </c:strRef>
          </c:tx>
          <c:spPr>
            <a:ln w="38100">
              <a:solidFill>
                <a:srgbClr val="FF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Entwicklung!$B$25:$G$25</c:f>
              <c:numCache>
                <c:formatCode>0.00%</c:formatCode>
                <c:ptCount val="6"/>
                <c:pt idx="0">
                  <c:v>0.39665970772442588</c:v>
                </c:pt>
                <c:pt idx="1">
                  <c:v>0.39500000000000002</c:v>
                </c:pt>
                <c:pt idx="2">
                  <c:v>0.26201923076923078</c:v>
                </c:pt>
                <c:pt idx="3">
                  <c:v>0.32598425196850395</c:v>
                </c:pt>
                <c:pt idx="4">
                  <c:v>0.36986301369863012</c:v>
                </c:pt>
                <c:pt idx="5">
                  <c:v>0.31353591160220995</c:v>
                </c:pt>
              </c:numCache>
            </c:numRef>
          </c:val>
          <c:smooth val="0"/>
          <c:extLst>
            <c:ext xmlns:c16="http://schemas.microsoft.com/office/drawing/2014/chart" uri="{C3380CC4-5D6E-409C-BE32-E72D297353CC}">
              <c16:uniqueId val="{00000001-0953-4EE5-9128-46D12D5B1983}"/>
            </c:ext>
          </c:extLst>
        </c:ser>
        <c:ser>
          <c:idx val="2"/>
          <c:order val="2"/>
          <c:tx>
            <c:strRef>
              <c:f>Entwicklung!$A$26</c:f>
              <c:strCache>
                <c:ptCount val="1"/>
                <c:pt idx="0">
                  <c:v>FDP</c:v>
                </c:pt>
              </c:strCache>
            </c:strRef>
          </c:tx>
          <c:spPr>
            <a:ln w="38100">
              <a:solidFill>
                <a:srgbClr val="FFFF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Entwicklung!$B$26:$G$26</c:f>
              <c:numCache>
                <c:formatCode>0.00%</c:formatCode>
                <c:ptCount val="6"/>
                <c:pt idx="0">
                  <c:v>6.5762004175365346E-2</c:v>
                </c:pt>
                <c:pt idx="1">
                  <c:v>0.09</c:v>
                </c:pt>
                <c:pt idx="2">
                  <c:v>7.5721153846153841E-2</c:v>
                </c:pt>
                <c:pt idx="3">
                  <c:v>7.5590551181102361E-2</c:v>
                </c:pt>
                <c:pt idx="4">
                  <c:v>6.0882800608828003E-2</c:v>
                </c:pt>
                <c:pt idx="5">
                  <c:v>7.18232044198895E-2</c:v>
                </c:pt>
              </c:numCache>
            </c:numRef>
          </c:val>
          <c:smooth val="0"/>
          <c:extLst>
            <c:ext xmlns:c16="http://schemas.microsoft.com/office/drawing/2014/chart" uri="{C3380CC4-5D6E-409C-BE32-E72D297353CC}">
              <c16:uniqueId val="{00000002-0953-4EE5-9128-46D12D5B1983}"/>
            </c:ext>
          </c:extLst>
        </c:ser>
        <c:ser>
          <c:idx val="3"/>
          <c:order val="3"/>
          <c:tx>
            <c:strRef>
              <c:f>Entwicklung!$A$27</c:f>
              <c:strCache>
                <c:ptCount val="1"/>
                <c:pt idx="0">
                  <c:v>GRU</c:v>
                </c:pt>
              </c:strCache>
            </c:strRef>
          </c:tx>
          <c:spPr>
            <a:ln w="38100">
              <a:solidFill>
                <a:srgbClr val="339966"/>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Entwicklung!$B$27:$G$27</c:f>
              <c:numCache>
                <c:formatCode>0.00%</c:formatCode>
                <c:ptCount val="6"/>
                <c:pt idx="0">
                  <c:v>7.724425887265135E-2</c:v>
                </c:pt>
                <c:pt idx="1">
                  <c:v>4.1250000000000002E-2</c:v>
                </c:pt>
                <c:pt idx="2">
                  <c:v>3.7259615384615384E-2</c:v>
                </c:pt>
                <c:pt idx="3">
                  <c:v>6.6141732283464566E-2</c:v>
                </c:pt>
                <c:pt idx="4">
                  <c:v>5.1750380517503802E-2</c:v>
                </c:pt>
                <c:pt idx="5">
                  <c:v>3.7292817679558013E-2</c:v>
                </c:pt>
              </c:numCache>
            </c:numRef>
          </c:val>
          <c:smooth val="0"/>
          <c:extLst>
            <c:ext xmlns:c16="http://schemas.microsoft.com/office/drawing/2014/chart" uri="{C3380CC4-5D6E-409C-BE32-E72D297353CC}">
              <c16:uniqueId val="{00000003-0953-4EE5-9128-46D12D5B1983}"/>
            </c:ext>
          </c:extLst>
        </c:ser>
        <c:ser>
          <c:idx val="4"/>
          <c:order val="4"/>
          <c:tx>
            <c:strRef>
              <c:f>Entwicklung!$A$28</c:f>
              <c:strCache>
                <c:ptCount val="1"/>
                <c:pt idx="0">
                  <c:v>AfD</c:v>
                </c:pt>
              </c:strCache>
            </c:strRef>
          </c:tx>
          <c:spPr>
            <a:ln w="38100">
              <a:solidFill>
                <a:srgbClr val="00B0F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Entwicklung!$B$28:$G$28</c:f>
              <c:numCache>
                <c:formatCode>0.00%</c:formatCode>
                <c:ptCount val="6"/>
                <c:pt idx="4">
                  <c:v>0</c:v>
                </c:pt>
                <c:pt idx="5">
                  <c:v>6.6298342541436461E-2</c:v>
                </c:pt>
              </c:numCache>
            </c:numRef>
          </c:val>
          <c:smooth val="0"/>
          <c:extLst>
            <c:ext xmlns:c16="http://schemas.microsoft.com/office/drawing/2014/chart" uri="{C3380CC4-5D6E-409C-BE32-E72D297353CC}">
              <c16:uniqueId val="{00000004-0953-4EE5-9128-46D12D5B1983}"/>
            </c:ext>
          </c:extLst>
        </c:ser>
        <c:ser>
          <c:idx val="5"/>
          <c:order val="5"/>
          <c:tx>
            <c:strRef>
              <c:f>Entwicklung!$A$29</c:f>
              <c:strCache>
                <c:ptCount val="1"/>
                <c:pt idx="0">
                  <c:v>DIE LINKE</c:v>
                </c:pt>
              </c:strCache>
            </c:strRef>
          </c:tx>
          <c:spPr>
            <a:ln w="25400">
              <a:solidFill>
                <a:srgbClr val="FF0066"/>
              </a:solidFill>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Entwicklung!$B$29:$G$29</c:f>
              <c:numCache>
                <c:formatCode>0.00%</c:formatCode>
                <c:ptCount val="6"/>
                <c:pt idx="4">
                  <c:v>2.5875190258751901E-2</c:v>
                </c:pt>
                <c:pt idx="5">
                  <c:v>4.1436464088397788E-2</c:v>
                </c:pt>
              </c:numCache>
            </c:numRef>
          </c:val>
          <c:smooth val="0"/>
          <c:extLst>
            <c:ext xmlns:c16="http://schemas.microsoft.com/office/drawing/2014/chart" uri="{C3380CC4-5D6E-409C-BE32-E72D297353CC}">
              <c16:uniqueId val="{00000005-0953-4EE5-9128-46D12D5B1983}"/>
            </c:ext>
          </c:extLst>
        </c:ser>
        <c:dLbls>
          <c:showLegendKey val="0"/>
          <c:showVal val="0"/>
          <c:showCatName val="0"/>
          <c:showSerName val="0"/>
          <c:showPercent val="0"/>
          <c:showBubbleSize val="0"/>
        </c:dLbls>
        <c:smooth val="0"/>
        <c:axId val="69445504"/>
        <c:axId val="69447040"/>
      </c:lineChart>
      <c:catAx>
        <c:axId val="69445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7040"/>
        <c:crosses val="autoZero"/>
        <c:auto val="1"/>
        <c:lblAlgn val="ctr"/>
        <c:lblOffset val="100"/>
        <c:tickLblSkip val="1"/>
        <c:tickMarkSkip val="1"/>
        <c:noMultiLvlLbl val="0"/>
      </c:catAx>
      <c:valAx>
        <c:axId val="69447040"/>
        <c:scaling>
          <c:orientation val="minMax"/>
          <c:max val="0.60000000000000009"/>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5504"/>
        <c:crosses val="autoZero"/>
        <c:crossBetween val="between"/>
      </c:valAx>
      <c:spPr>
        <a:solidFill>
          <a:srgbClr val="C0C0C0"/>
        </a:solidFill>
        <a:ln w="12700">
          <a:solidFill>
            <a:srgbClr val="808080"/>
          </a:solidFill>
          <a:prstDash val="solid"/>
        </a:ln>
      </c:spPr>
    </c:plotArea>
    <c:legend>
      <c:legendPos val="r"/>
      <c:layout>
        <c:manualLayout>
          <c:xMode val="edge"/>
          <c:yMode val="edge"/>
          <c:x val="0.83884383415831676"/>
          <c:y val="8.9965761200265185E-2"/>
          <c:w val="0.1439057524559357"/>
          <c:h val="0.7493302091563813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43812491740069"/>
          <c:y val="8.9965549925575067E-2"/>
          <c:w val="0.70867840089746992"/>
          <c:h val="0.75432653399135952"/>
        </c:manualLayout>
      </c:layout>
      <c:lineChart>
        <c:grouping val="standard"/>
        <c:varyColors val="0"/>
        <c:ser>
          <c:idx val="0"/>
          <c:order val="0"/>
          <c:tx>
            <c:strRef>
              <c:f>Entwicklung!$A$45</c:f>
              <c:strCache>
                <c:ptCount val="1"/>
                <c:pt idx="0">
                  <c:v>CDU</c:v>
                </c:pt>
              </c:strCache>
            </c:strRef>
          </c:tx>
          <c:spPr>
            <a:ln w="38100">
              <a:solidFill>
                <a:srgbClr val="00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Entwicklung!$B$45:$G$45</c:f>
              <c:numCache>
                <c:formatCode>0.00%</c:formatCode>
                <c:ptCount val="6"/>
                <c:pt idx="0">
                  <c:v>0.43649946638207043</c:v>
                </c:pt>
                <c:pt idx="1">
                  <c:v>0.44352617079889806</c:v>
                </c:pt>
                <c:pt idx="2">
                  <c:v>0.5712143928035982</c:v>
                </c:pt>
                <c:pt idx="3">
                  <c:v>0.4398563734290844</c:v>
                </c:pt>
                <c:pt idx="4">
                  <c:v>0.42036124794745483</c:v>
                </c:pt>
                <c:pt idx="5">
                  <c:v>0.46234676007005254</c:v>
                </c:pt>
              </c:numCache>
            </c:numRef>
          </c:val>
          <c:smooth val="0"/>
          <c:extLst>
            <c:ext xmlns:c16="http://schemas.microsoft.com/office/drawing/2014/chart" uri="{C3380CC4-5D6E-409C-BE32-E72D297353CC}">
              <c16:uniqueId val="{00000000-ABC9-4C5D-95BF-61FF4B420477}"/>
            </c:ext>
          </c:extLst>
        </c:ser>
        <c:ser>
          <c:idx val="1"/>
          <c:order val="1"/>
          <c:tx>
            <c:strRef>
              <c:f>Entwicklung!$A$46</c:f>
              <c:strCache>
                <c:ptCount val="1"/>
                <c:pt idx="0">
                  <c:v>SPD</c:v>
                </c:pt>
              </c:strCache>
            </c:strRef>
          </c:tx>
          <c:spPr>
            <a:ln w="38100">
              <a:solidFill>
                <a:srgbClr val="FF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Entwicklung!$B$46:$G$46</c:f>
              <c:numCache>
                <c:formatCode>0.00%</c:formatCode>
                <c:ptCount val="6"/>
                <c:pt idx="0">
                  <c:v>0.43009605122732125</c:v>
                </c:pt>
                <c:pt idx="1">
                  <c:v>0.42561983471074383</c:v>
                </c:pt>
                <c:pt idx="2">
                  <c:v>0.2893553223388306</c:v>
                </c:pt>
                <c:pt idx="3">
                  <c:v>0.37163375224416517</c:v>
                </c:pt>
                <c:pt idx="4">
                  <c:v>0.37931034482758619</c:v>
                </c:pt>
                <c:pt idx="5">
                  <c:v>0.33450087565674258</c:v>
                </c:pt>
              </c:numCache>
            </c:numRef>
          </c:val>
          <c:smooth val="0"/>
          <c:extLst>
            <c:ext xmlns:c16="http://schemas.microsoft.com/office/drawing/2014/chart" uri="{C3380CC4-5D6E-409C-BE32-E72D297353CC}">
              <c16:uniqueId val="{00000001-ABC9-4C5D-95BF-61FF4B420477}"/>
            </c:ext>
          </c:extLst>
        </c:ser>
        <c:ser>
          <c:idx val="2"/>
          <c:order val="2"/>
          <c:tx>
            <c:strRef>
              <c:f>Entwicklung!$A$47</c:f>
              <c:strCache>
                <c:ptCount val="1"/>
                <c:pt idx="0">
                  <c:v>FDP</c:v>
                </c:pt>
              </c:strCache>
            </c:strRef>
          </c:tx>
          <c:spPr>
            <a:ln w="38100">
              <a:solidFill>
                <a:srgbClr val="FFFF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Entwicklung!$B$47:$G$47</c:f>
              <c:numCache>
                <c:formatCode>0.00%</c:formatCode>
                <c:ptCount val="6"/>
                <c:pt idx="0">
                  <c:v>6.4034151547491994E-2</c:v>
                </c:pt>
                <c:pt idx="1">
                  <c:v>8.5399449035812675E-2</c:v>
                </c:pt>
                <c:pt idx="2">
                  <c:v>4.9475262368815595E-2</c:v>
                </c:pt>
                <c:pt idx="3">
                  <c:v>5.7450628366247758E-2</c:v>
                </c:pt>
                <c:pt idx="4">
                  <c:v>4.1050903119868636E-2</c:v>
                </c:pt>
                <c:pt idx="5">
                  <c:v>6.1295971978984239E-2</c:v>
                </c:pt>
              </c:numCache>
            </c:numRef>
          </c:val>
          <c:smooth val="0"/>
          <c:extLst>
            <c:ext xmlns:c16="http://schemas.microsoft.com/office/drawing/2014/chart" uri="{C3380CC4-5D6E-409C-BE32-E72D297353CC}">
              <c16:uniqueId val="{00000002-ABC9-4C5D-95BF-61FF4B420477}"/>
            </c:ext>
          </c:extLst>
        </c:ser>
        <c:ser>
          <c:idx val="3"/>
          <c:order val="3"/>
          <c:tx>
            <c:strRef>
              <c:f>Entwicklung!$A$48</c:f>
              <c:strCache>
                <c:ptCount val="1"/>
                <c:pt idx="0">
                  <c:v>GRU</c:v>
                </c:pt>
              </c:strCache>
            </c:strRef>
          </c:tx>
          <c:spPr>
            <a:ln w="38100">
              <a:solidFill>
                <a:srgbClr val="339966"/>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Entwicklung!$B$48:$G$48</c:f>
              <c:numCache>
                <c:formatCode>0.00%</c:formatCode>
                <c:ptCount val="6"/>
                <c:pt idx="0">
                  <c:v>6.4034151547491994E-2</c:v>
                </c:pt>
                <c:pt idx="1">
                  <c:v>1.928374655647383E-2</c:v>
                </c:pt>
                <c:pt idx="2">
                  <c:v>4.4977511244377814E-2</c:v>
                </c:pt>
                <c:pt idx="3">
                  <c:v>5.565529622980251E-2</c:v>
                </c:pt>
                <c:pt idx="4">
                  <c:v>5.090311986863711E-2</c:v>
                </c:pt>
                <c:pt idx="5">
                  <c:v>3.1523642732049037E-2</c:v>
                </c:pt>
              </c:numCache>
            </c:numRef>
          </c:val>
          <c:smooth val="0"/>
          <c:extLst>
            <c:ext xmlns:c16="http://schemas.microsoft.com/office/drawing/2014/chart" uri="{C3380CC4-5D6E-409C-BE32-E72D297353CC}">
              <c16:uniqueId val="{00000003-ABC9-4C5D-95BF-61FF4B420477}"/>
            </c:ext>
          </c:extLst>
        </c:ser>
        <c:ser>
          <c:idx val="4"/>
          <c:order val="4"/>
          <c:tx>
            <c:strRef>
              <c:f>Entwicklung!$A$49</c:f>
              <c:strCache>
                <c:ptCount val="1"/>
                <c:pt idx="0">
                  <c:v>AfD</c:v>
                </c:pt>
              </c:strCache>
            </c:strRef>
          </c:tx>
          <c:spPr>
            <a:ln w="38100">
              <a:solidFill>
                <a:srgbClr val="00B0F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Entwicklung!$B$49:$G$49</c:f>
              <c:numCache>
                <c:formatCode>0.00%</c:formatCode>
                <c:ptCount val="6"/>
                <c:pt idx="4">
                  <c:v>0</c:v>
                </c:pt>
                <c:pt idx="5">
                  <c:v>4.553415061295972E-2</c:v>
                </c:pt>
              </c:numCache>
            </c:numRef>
          </c:val>
          <c:smooth val="0"/>
          <c:extLst>
            <c:ext xmlns:c16="http://schemas.microsoft.com/office/drawing/2014/chart" uri="{C3380CC4-5D6E-409C-BE32-E72D297353CC}">
              <c16:uniqueId val="{00000004-ABC9-4C5D-95BF-61FF4B420477}"/>
            </c:ext>
          </c:extLst>
        </c:ser>
        <c:ser>
          <c:idx val="5"/>
          <c:order val="5"/>
          <c:tx>
            <c:strRef>
              <c:f>Entwicklung!$A$50</c:f>
              <c:strCache>
                <c:ptCount val="1"/>
                <c:pt idx="0">
                  <c:v>DIE LINKE</c:v>
                </c:pt>
              </c:strCache>
            </c:strRef>
          </c:tx>
          <c:spPr>
            <a:ln w="25400">
              <a:solidFill>
                <a:srgbClr val="FF0066"/>
              </a:solidFill>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Entwicklung!$B$50:$G$50</c:f>
              <c:numCache>
                <c:formatCode>0.00%</c:formatCode>
                <c:ptCount val="6"/>
                <c:pt idx="4">
                  <c:v>2.2988505747126436E-2</c:v>
                </c:pt>
                <c:pt idx="5">
                  <c:v>4.2031523642732049E-2</c:v>
                </c:pt>
              </c:numCache>
            </c:numRef>
          </c:val>
          <c:smooth val="0"/>
          <c:extLst>
            <c:ext xmlns:c16="http://schemas.microsoft.com/office/drawing/2014/chart" uri="{C3380CC4-5D6E-409C-BE32-E72D297353CC}">
              <c16:uniqueId val="{00000005-ABC9-4C5D-95BF-61FF4B420477}"/>
            </c:ext>
          </c:extLst>
        </c:ser>
        <c:dLbls>
          <c:showLegendKey val="0"/>
          <c:showVal val="0"/>
          <c:showCatName val="0"/>
          <c:showSerName val="0"/>
          <c:showPercent val="0"/>
          <c:showBubbleSize val="0"/>
        </c:dLbls>
        <c:smooth val="0"/>
        <c:axId val="69445504"/>
        <c:axId val="69447040"/>
      </c:lineChart>
      <c:catAx>
        <c:axId val="69445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7040"/>
        <c:crosses val="autoZero"/>
        <c:auto val="1"/>
        <c:lblAlgn val="ctr"/>
        <c:lblOffset val="100"/>
        <c:tickLblSkip val="1"/>
        <c:tickMarkSkip val="1"/>
        <c:noMultiLvlLbl val="0"/>
      </c:catAx>
      <c:valAx>
        <c:axId val="69447040"/>
        <c:scaling>
          <c:orientation val="minMax"/>
          <c:max val="0.60000000000000009"/>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5504"/>
        <c:crosses val="autoZero"/>
        <c:crossBetween val="between"/>
      </c:valAx>
      <c:spPr>
        <a:solidFill>
          <a:srgbClr val="C0C0C0"/>
        </a:solidFill>
        <a:ln w="12700">
          <a:solidFill>
            <a:srgbClr val="808080"/>
          </a:solidFill>
          <a:prstDash val="solid"/>
        </a:ln>
      </c:spPr>
    </c:plotArea>
    <c:legend>
      <c:legendPos val="r"/>
      <c:layout>
        <c:manualLayout>
          <c:xMode val="edge"/>
          <c:yMode val="edge"/>
          <c:x val="0.83884383415831676"/>
          <c:y val="8.9965761200265185E-2"/>
          <c:w val="0.1439057524559357"/>
          <c:h val="0.7493302091563813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43812491740069"/>
          <c:y val="8.9965549925575067E-2"/>
          <c:w val="0.70867840089746992"/>
          <c:h val="0.75432653399135952"/>
        </c:manualLayout>
      </c:layout>
      <c:lineChart>
        <c:grouping val="standard"/>
        <c:varyColors val="0"/>
        <c:ser>
          <c:idx val="0"/>
          <c:order val="0"/>
          <c:tx>
            <c:strRef>
              <c:f>Entwicklung!$A$65</c:f>
              <c:strCache>
                <c:ptCount val="1"/>
                <c:pt idx="0">
                  <c:v>CDU</c:v>
                </c:pt>
              </c:strCache>
            </c:strRef>
          </c:tx>
          <c:spPr>
            <a:ln w="38100">
              <a:solidFill>
                <a:srgbClr val="00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Entwicklung!$B$65:$G$65</c:f>
              <c:numCache>
                <c:formatCode>0.00%</c:formatCode>
                <c:ptCount val="6"/>
                <c:pt idx="0">
                  <c:v>0.46140472878998612</c:v>
                </c:pt>
                <c:pt idx="1">
                  <c:v>0.45004163197335556</c:v>
                </c:pt>
                <c:pt idx="2">
                  <c:v>0.57669740150880133</c:v>
                </c:pt>
                <c:pt idx="3">
                  <c:v>0.47876245411641322</c:v>
                </c:pt>
                <c:pt idx="4">
                  <c:v>0.43384467881112176</c:v>
                </c:pt>
                <c:pt idx="5">
                  <c:v>0.48580889309366132</c:v>
                </c:pt>
              </c:numCache>
            </c:numRef>
          </c:val>
          <c:smooth val="0"/>
          <c:extLst>
            <c:ext xmlns:c16="http://schemas.microsoft.com/office/drawing/2014/chart" uri="{C3380CC4-5D6E-409C-BE32-E72D297353CC}">
              <c16:uniqueId val="{00000000-B216-496B-A5DA-1F2B2DB2A60A}"/>
            </c:ext>
          </c:extLst>
        </c:ser>
        <c:ser>
          <c:idx val="1"/>
          <c:order val="1"/>
          <c:tx>
            <c:strRef>
              <c:f>Entwicklung!$A$66</c:f>
              <c:strCache>
                <c:ptCount val="1"/>
                <c:pt idx="0">
                  <c:v>SPD</c:v>
                </c:pt>
              </c:strCache>
            </c:strRef>
          </c:tx>
          <c:spPr>
            <a:ln w="38100">
              <a:solidFill>
                <a:srgbClr val="FF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Entwicklung!$B$66:$G$66</c:f>
              <c:numCache>
                <c:formatCode>0.00%</c:formatCode>
                <c:ptCount val="6"/>
                <c:pt idx="0">
                  <c:v>0.39638386648122392</c:v>
                </c:pt>
                <c:pt idx="1">
                  <c:v>0.39592006661115736</c:v>
                </c:pt>
                <c:pt idx="2">
                  <c:v>0.26068734283319361</c:v>
                </c:pt>
                <c:pt idx="3">
                  <c:v>0.32302045097011012</c:v>
                </c:pt>
                <c:pt idx="4">
                  <c:v>0.35858101629913708</c:v>
                </c:pt>
                <c:pt idx="5">
                  <c:v>0.30416272469252603</c:v>
                </c:pt>
              </c:numCache>
            </c:numRef>
          </c:val>
          <c:smooth val="0"/>
          <c:extLst>
            <c:ext xmlns:c16="http://schemas.microsoft.com/office/drawing/2014/chart" uri="{C3380CC4-5D6E-409C-BE32-E72D297353CC}">
              <c16:uniqueId val="{00000001-B216-496B-A5DA-1F2B2DB2A60A}"/>
            </c:ext>
          </c:extLst>
        </c:ser>
        <c:ser>
          <c:idx val="2"/>
          <c:order val="2"/>
          <c:tx>
            <c:strRef>
              <c:f>Entwicklung!$A$67</c:f>
              <c:strCache>
                <c:ptCount val="1"/>
                <c:pt idx="0">
                  <c:v>FDP</c:v>
                </c:pt>
              </c:strCache>
            </c:strRef>
          </c:tx>
          <c:spPr>
            <a:ln w="38100">
              <a:solidFill>
                <a:srgbClr val="FFFF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Entwicklung!$B$67:$G$67</c:f>
              <c:numCache>
                <c:formatCode>0.00%</c:formatCode>
                <c:ptCount val="6"/>
                <c:pt idx="0">
                  <c:v>6.3282336578581358E-2</c:v>
                </c:pt>
                <c:pt idx="1">
                  <c:v>8.8259783513738546E-2</c:v>
                </c:pt>
                <c:pt idx="2">
                  <c:v>6.6638725901089685E-2</c:v>
                </c:pt>
                <c:pt idx="3">
                  <c:v>7.1316203460933397E-2</c:v>
                </c:pt>
                <c:pt idx="4">
                  <c:v>5.1294343240651963E-2</c:v>
                </c:pt>
                <c:pt idx="5">
                  <c:v>6.2440870387890257E-2</c:v>
                </c:pt>
              </c:numCache>
            </c:numRef>
          </c:val>
          <c:smooth val="0"/>
          <c:extLst>
            <c:ext xmlns:c16="http://schemas.microsoft.com/office/drawing/2014/chart" uri="{C3380CC4-5D6E-409C-BE32-E72D297353CC}">
              <c16:uniqueId val="{00000002-B216-496B-A5DA-1F2B2DB2A60A}"/>
            </c:ext>
          </c:extLst>
        </c:ser>
        <c:ser>
          <c:idx val="3"/>
          <c:order val="3"/>
          <c:tx>
            <c:strRef>
              <c:f>Entwicklung!$A$68</c:f>
              <c:strCache>
                <c:ptCount val="1"/>
                <c:pt idx="0">
                  <c:v>GRU</c:v>
                </c:pt>
              </c:strCache>
            </c:strRef>
          </c:tx>
          <c:spPr>
            <a:ln w="38100">
              <a:solidFill>
                <a:srgbClr val="339966"/>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Entwicklung!$B$68:$G$68</c:f>
              <c:numCache>
                <c:formatCode>0.00%</c:formatCode>
                <c:ptCount val="6"/>
                <c:pt idx="0">
                  <c:v>6.9888734353268422E-2</c:v>
                </c:pt>
                <c:pt idx="1">
                  <c:v>3.2889258950874273E-2</c:v>
                </c:pt>
                <c:pt idx="2">
                  <c:v>4.6102263202011738E-2</c:v>
                </c:pt>
                <c:pt idx="3">
                  <c:v>6.2401678028316726E-2</c:v>
                </c:pt>
                <c:pt idx="4">
                  <c:v>5.560882070949185E-2</c:v>
                </c:pt>
                <c:pt idx="5">
                  <c:v>3.1693472090823085E-2</c:v>
                </c:pt>
              </c:numCache>
            </c:numRef>
          </c:val>
          <c:smooth val="0"/>
          <c:extLst>
            <c:ext xmlns:c16="http://schemas.microsoft.com/office/drawing/2014/chart" uri="{C3380CC4-5D6E-409C-BE32-E72D297353CC}">
              <c16:uniqueId val="{00000003-B216-496B-A5DA-1F2B2DB2A60A}"/>
            </c:ext>
          </c:extLst>
        </c:ser>
        <c:ser>
          <c:idx val="4"/>
          <c:order val="4"/>
          <c:tx>
            <c:strRef>
              <c:f>Entwicklung!$A$69</c:f>
              <c:strCache>
                <c:ptCount val="1"/>
                <c:pt idx="0">
                  <c:v>AfD</c:v>
                </c:pt>
              </c:strCache>
            </c:strRef>
          </c:tx>
          <c:spPr>
            <a:ln w="38100">
              <a:solidFill>
                <a:srgbClr val="00B0F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Entwicklung!$B$69:$G$69</c:f>
              <c:numCache>
                <c:formatCode>0.00%</c:formatCode>
                <c:ptCount val="6"/>
                <c:pt idx="4">
                  <c:v>0</c:v>
                </c:pt>
                <c:pt idx="5">
                  <c:v>6.1494796594134343E-2</c:v>
                </c:pt>
              </c:numCache>
            </c:numRef>
          </c:val>
          <c:smooth val="0"/>
          <c:extLst>
            <c:ext xmlns:c16="http://schemas.microsoft.com/office/drawing/2014/chart" uri="{C3380CC4-5D6E-409C-BE32-E72D297353CC}">
              <c16:uniqueId val="{00000004-B216-496B-A5DA-1F2B2DB2A60A}"/>
            </c:ext>
          </c:extLst>
        </c:ser>
        <c:ser>
          <c:idx val="5"/>
          <c:order val="5"/>
          <c:tx>
            <c:strRef>
              <c:f>Entwicklung!$A$70</c:f>
              <c:strCache>
                <c:ptCount val="1"/>
                <c:pt idx="0">
                  <c:v>DIE LINKE</c:v>
                </c:pt>
              </c:strCache>
            </c:strRef>
          </c:tx>
          <c:spPr>
            <a:ln w="25400">
              <a:solidFill>
                <a:srgbClr val="FF0066"/>
              </a:solidFill>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Entwicklung!$B$70:$G$70</c:f>
              <c:numCache>
                <c:formatCode>0.00%</c:formatCode>
                <c:ptCount val="6"/>
                <c:pt idx="4">
                  <c:v>2.3489932885906041E-2</c:v>
                </c:pt>
                <c:pt idx="5">
                  <c:v>4.0208136234626303E-2</c:v>
                </c:pt>
              </c:numCache>
            </c:numRef>
          </c:val>
          <c:smooth val="0"/>
          <c:extLst>
            <c:ext xmlns:c16="http://schemas.microsoft.com/office/drawing/2014/chart" uri="{C3380CC4-5D6E-409C-BE32-E72D297353CC}">
              <c16:uniqueId val="{00000005-B216-496B-A5DA-1F2B2DB2A60A}"/>
            </c:ext>
          </c:extLst>
        </c:ser>
        <c:dLbls>
          <c:showLegendKey val="0"/>
          <c:showVal val="0"/>
          <c:showCatName val="0"/>
          <c:showSerName val="0"/>
          <c:showPercent val="0"/>
          <c:showBubbleSize val="0"/>
        </c:dLbls>
        <c:smooth val="0"/>
        <c:axId val="69445504"/>
        <c:axId val="69447040"/>
      </c:lineChart>
      <c:catAx>
        <c:axId val="69445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7040"/>
        <c:crosses val="autoZero"/>
        <c:auto val="1"/>
        <c:lblAlgn val="ctr"/>
        <c:lblOffset val="100"/>
        <c:tickLblSkip val="1"/>
        <c:tickMarkSkip val="1"/>
        <c:noMultiLvlLbl val="0"/>
      </c:catAx>
      <c:valAx>
        <c:axId val="69447040"/>
        <c:scaling>
          <c:orientation val="minMax"/>
          <c:max val="0.60000000000000009"/>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5504"/>
        <c:crosses val="autoZero"/>
        <c:crossBetween val="between"/>
      </c:valAx>
      <c:spPr>
        <a:solidFill>
          <a:srgbClr val="C0C0C0"/>
        </a:solidFill>
        <a:ln w="12700">
          <a:solidFill>
            <a:srgbClr val="808080"/>
          </a:solidFill>
          <a:prstDash val="solid"/>
        </a:ln>
      </c:spPr>
    </c:plotArea>
    <c:legend>
      <c:legendPos val="r"/>
      <c:layout>
        <c:manualLayout>
          <c:xMode val="edge"/>
          <c:yMode val="edge"/>
          <c:x val="0.83884383415831676"/>
          <c:y val="8.9965761200265185E-2"/>
          <c:w val="0.1439057524559357"/>
          <c:h val="0.7493302091563813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43812491740069"/>
          <c:y val="8.9965549925575067E-2"/>
          <c:w val="0.70867840089746992"/>
          <c:h val="0.75432653399135952"/>
        </c:manualLayout>
      </c:layout>
      <c:lineChart>
        <c:grouping val="standard"/>
        <c:varyColors val="0"/>
        <c:ser>
          <c:idx val="0"/>
          <c:order val="0"/>
          <c:tx>
            <c:strRef>
              <c:f>Entwicklung!$A$84</c:f>
              <c:strCache>
                <c:ptCount val="1"/>
                <c:pt idx="0">
                  <c:v>CDU</c:v>
                </c:pt>
              </c:strCache>
            </c:strRef>
          </c:tx>
          <c:spPr>
            <a:ln w="38100">
              <a:solidFill>
                <a:srgbClr val="00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Entwicklung!$B$84:$G$84</c:f>
              <c:numCache>
                <c:formatCode>0.00%</c:formatCode>
                <c:ptCount val="6"/>
                <c:pt idx="0">
                  <c:v>0.46561604584527222</c:v>
                </c:pt>
                <c:pt idx="1">
                  <c:v>0.49238578680203043</c:v>
                </c:pt>
                <c:pt idx="2">
                  <c:v>0.56205673758865249</c:v>
                </c:pt>
                <c:pt idx="3">
                  <c:v>0.48588709677419356</c:v>
                </c:pt>
                <c:pt idx="4">
                  <c:v>0.42268041237113402</c:v>
                </c:pt>
                <c:pt idx="5">
                  <c:v>0.52290076335877866</c:v>
                </c:pt>
              </c:numCache>
            </c:numRef>
          </c:val>
          <c:smooth val="0"/>
          <c:extLst>
            <c:ext xmlns:c16="http://schemas.microsoft.com/office/drawing/2014/chart" uri="{C3380CC4-5D6E-409C-BE32-E72D297353CC}">
              <c16:uniqueId val="{00000000-378C-41D4-82E5-0486E82EA7CA}"/>
            </c:ext>
          </c:extLst>
        </c:ser>
        <c:ser>
          <c:idx val="1"/>
          <c:order val="1"/>
          <c:tx>
            <c:strRef>
              <c:f>Entwicklung!$A$85</c:f>
              <c:strCache>
                <c:ptCount val="1"/>
                <c:pt idx="0">
                  <c:v>SPD</c:v>
                </c:pt>
              </c:strCache>
            </c:strRef>
          </c:tx>
          <c:spPr>
            <a:ln w="38100">
              <a:solidFill>
                <a:srgbClr val="FF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Entwicklung!$B$85:$G$85</c:f>
              <c:numCache>
                <c:formatCode>0.00%</c:formatCode>
                <c:ptCount val="6"/>
                <c:pt idx="0">
                  <c:v>0.45128939828080228</c:v>
                </c:pt>
                <c:pt idx="1">
                  <c:v>0.37732656514382401</c:v>
                </c:pt>
                <c:pt idx="2">
                  <c:v>0.31028368794326239</c:v>
                </c:pt>
                <c:pt idx="3">
                  <c:v>0.32661290322580644</c:v>
                </c:pt>
                <c:pt idx="4">
                  <c:v>0.40206185567010311</c:v>
                </c:pt>
                <c:pt idx="5">
                  <c:v>0.30343511450381677</c:v>
                </c:pt>
              </c:numCache>
            </c:numRef>
          </c:val>
          <c:smooth val="0"/>
          <c:extLst>
            <c:ext xmlns:c16="http://schemas.microsoft.com/office/drawing/2014/chart" uri="{C3380CC4-5D6E-409C-BE32-E72D297353CC}">
              <c16:uniqueId val="{00000001-378C-41D4-82E5-0486E82EA7CA}"/>
            </c:ext>
          </c:extLst>
        </c:ser>
        <c:ser>
          <c:idx val="2"/>
          <c:order val="2"/>
          <c:tx>
            <c:strRef>
              <c:f>Entwicklung!$A$86</c:f>
              <c:strCache>
                <c:ptCount val="1"/>
                <c:pt idx="0">
                  <c:v>FDP</c:v>
                </c:pt>
              </c:strCache>
            </c:strRef>
          </c:tx>
          <c:spPr>
            <a:ln w="38100">
              <a:solidFill>
                <a:srgbClr val="FFFF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Entwicklung!$B$86:$G$86</c:f>
              <c:numCache>
                <c:formatCode>0.00%</c:formatCode>
                <c:ptCount val="6"/>
                <c:pt idx="0">
                  <c:v>3.4383954154727794E-2</c:v>
                </c:pt>
                <c:pt idx="1">
                  <c:v>8.4602368866328256E-2</c:v>
                </c:pt>
                <c:pt idx="2">
                  <c:v>4.9645390070921988E-2</c:v>
                </c:pt>
                <c:pt idx="3">
                  <c:v>4.2338709677419352E-2</c:v>
                </c:pt>
                <c:pt idx="4">
                  <c:v>4.536082474226804E-2</c:v>
                </c:pt>
                <c:pt idx="5">
                  <c:v>6.8702290076335881E-2</c:v>
                </c:pt>
              </c:numCache>
            </c:numRef>
          </c:val>
          <c:smooth val="0"/>
          <c:extLst>
            <c:ext xmlns:c16="http://schemas.microsoft.com/office/drawing/2014/chart" uri="{C3380CC4-5D6E-409C-BE32-E72D297353CC}">
              <c16:uniqueId val="{00000002-378C-41D4-82E5-0486E82EA7CA}"/>
            </c:ext>
          </c:extLst>
        </c:ser>
        <c:ser>
          <c:idx val="3"/>
          <c:order val="3"/>
          <c:tx>
            <c:strRef>
              <c:f>Entwicklung!$A$87</c:f>
              <c:strCache>
                <c:ptCount val="1"/>
                <c:pt idx="0">
                  <c:v>GRU</c:v>
                </c:pt>
              </c:strCache>
            </c:strRef>
          </c:tx>
          <c:spPr>
            <a:ln w="38100">
              <a:solidFill>
                <a:srgbClr val="339966"/>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Entwicklung!$B$87:$G$87</c:f>
              <c:numCache>
                <c:formatCode>0.00%</c:formatCode>
                <c:ptCount val="6"/>
                <c:pt idx="0">
                  <c:v>3.5816618911174783E-2</c:v>
                </c:pt>
                <c:pt idx="1">
                  <c:v>2.7072758037225041E-2</c:v>
                </c:pt>
                <c:pt idx="2">
                  <c:v>3.1914893617021274E-2</c:v>
                </c:pt>
                <c:pt idx="3">
                  <c:v>7.459677419354839E-2</c:v>
                </c:pt>
                <c:pt idx="4">
                  <c:v>6.8041237113402056E-2</c:v>
                </c:pt>
                <c:pt idx="5">
                  <c:v>2.6717557251908396E-2</c:v>
                </c:pt>
              </c:numCache>
            </c:numRef>
          </c:val>
          <c:smooth val="0"/>
          <c:extLst>
            <c:ext xmlns:c16="http://schemas.microsoft.com/office/drawing/2014/chart" uri="{C3380CC4-5D6E-409C-BE32-E72D297353CC}">
              <c16:uniqueId val="{00000003-378C-41D4-82E5-0486E82EA7CA}"/>
            </c:ext>
          </c:extLst>
        </c:ser>
        <c:ser>
          <c:idx val="4"/>
          <c:order val="4"/>
          <c:tx>
            <c:strRef>
              <c:f>Entwicklung!$A$88</c:f>
              <c:strCache>
                <c:ptCount val="1"/>
                <c:pt idx="0">
                  <c:v>AfD</c:v>
                </c:pt>
              </c:strCache>
            </c:strRef>
          </c:tx>
          <c:spPr>
            <a:ln w="38100">
              <a:solidFill>
                <a:srgbClr val="00B0F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Entwicklung!$B$88:$G$88</c:f>
              <c:numCache>
                <c:formatCode>0.00%</c:formatCode>
                <c:ptCount val="6"/>
                <c:pt idx="4">
                  <c:v>0</c:v>
                </c:pt>
                <c:pt idx="5">
                  <c:v>3.6259541984732822E-2</c:v>
                </c:pt>
              </c:numCache>
            </c:numRef>
          </c:val>
          <c:smooth val="0"/>
          <c:extLst>
            <c:ext xmlns:c16="http://schemas.microsoft.com/office/drawing/2014/chart" uri="{C3380CC4-5D6E-409C-BE32-E72D297353CC}">
              <c16:uniqueId val="{00000004-378C-41D4-82E5-0486E82EA7CA}"/>
            </c:ext>
          </c:extLst>
        </c:ser>
        <c:ser>
          <c:idx val="5"/>
          <c:order val="5"/>
          <c:tx>
            <c:strRef>
              <c:f>Entwicklung!$A$89</c:f>
              <c:strCache>
                <c:ptCount val="1"/>
                <c:pt idx="0">
                  <c:v>DIE LINKE</c:v>
                </c:pt>
              </c:strCache>
            </c:strRef>
          </c:tx>
          <c:spPr>
            <a:ln w="25400">
              <a:solidFill>
                <a:srgbClr val="FF0066"/>
              </a:solidFill>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Entwicklung!$B$89:$G$89</c:f>
              <c:numCache>
                <c:formatCode>0.00%</c:formatCode>
                <c:ptCount val="6"/>
                <c:pt idx="4">
                  <c:v>1.2371134020618556E-2</c:v>
                </c:pt>
                <c:pt idx="5">
                  <c:v>2.4809160305343511E-2</c:v>
                </c:pt>
              </c:numCache>
            </c:numRef>
          </c:val>
          <c:smooth val="0"/>
          <c:extLst>
            <c:ext xmlns:c16="http://schemas.microsoft.com/office/drawing/2014/chart" uri="{C3380CC4-5D6E-409C-BE32-E72D297353CC}">
              <c16:uniqueId val="{00000005-378C-41D4-82E5-0486E82EA7CA}"/>
            </c:ext>
          </c:extLst>
        </c:ser>
        <c:dLbls>
          <c:showLegendKey val="0"/>
          <c:showVal val="0"/>
          <c:showCatName val="0"/>
          <c:showSerName val="0"/>
          <c:showPercent val="0"/>
          <c:showBubbleSize val="0"/>
        </c:dLbls>
        <c:smooth val="0"/>
        <c:axId val="69445504"/>
        <c:axId val="69447040"/>
      </c:lineChart>
      <c:catAx>
        <c:axId val="69445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7040"/>
        <c:crosses val="autoZero"/>
        <c:auto val="1"/>
        <c:lblAlgn val="ctr"/>
        <c:lblOffset val="100"/>
        <c:tickLblSkip val="1"/>
        <c:tickMarkSkip val="1"/>
        <c:noMultiLvlLbl val="0"/>
      </c:catAx>
      <c:valAx>
        <c:axId val="69447040"/>
        <c:scaling>
          <c:orientation val="minMax"/>
          <c:max val="0.60000000000000009"/>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5504"/>
        <c:crosses val="autoZero"/>
        <c:crossBetween val="between"/>
      </c:valAx>
      <c:spPr>
        <a:solidFill>
          <a:srgbClr val="C0C0C0"/>
        </a:solidFill>
        <a:ln w="12700">
          <a:solidFill>
            <a:srgbClr val="808080"/>
          </a:solidFill>
          <a:prstDash val="solid"/>
        </a:ln>
      </c:spPr>
    </c:plotArea>
    <c:legend>
      <c:legendPos val="r"/>
      <c:layout>
        <c:manualLayout>
          <c:xMode val="edge"/>
          <c:yMode val="edge"/>
          <c:x val="0.83884383415831676"/>
          <c:y val="8.9965761200265185E-2"/>
          <c:w val="0.1439057524559357"/>
          <c:h val="0.7493302091563813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43812491740069"/>
          <c:y val="8.9965549925575067E-2"/>
          <c:w val="0.70867840089746992"/>
          <c:h val="0.75432653399135952"/>
        </c:manualLayout>
      </c:layout>
      <c:lineChart>
        <c:grouping val="standard"/>
        <c:varyColors val="0"/>
        <c:ser>
          <c:idx val="0"/>
          <c:order val="0"/>
          <c:tx>
            <c:strRef>
              <c:f>Entwicklung!$A$103</c:f>
              <c:strCache>
                <c:ptCount val="1"/>
                <c:pt idx="0">
                  <c:v>CDU</c:v>
                </c:pt>
              </c:strCache>
            </c:strRef>
          </c:tx>
          <c:spPr>
            <a:ln w="38100">
              <a:solidFill>
                <a:srgbClr val="00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Entwicklung!$B$103:$G$103</c:f>
              <c:numCache>
                <c:formatCode>0.00%</c:formatCode>
                <c:ptCount val="6"/>
                <c:pt idx="0">
                  <c:v>0.45989304812834225</c:v>
                </c:pt>
                <c:pt idx="1">
                  <c:v>0.46258503401360546</c:v>
                </c:pt>
                <c:pt idx="2">
                  <c:v>0.57638888888888884</c:v>
                </c:pt>
                <c:pt idx="3">
                  <c:v>0.47663551401869159</c:v>
                </c:pt>
                <c:pt idx="4">
                  <c:v>0.46956521739130436</c:v>
                </c:pt>
                <c:pt idx="5">
                  <c:v>0.5304347826086957</c:v>
                </c:pt>
              </c:numCache>
            </c:numRef>
          </c:val>
          <c:smooth val="0"/>
          <c:extLst>
            <c:ext xmlns:c16="http://schemas.microsoft.com/office/drawing/2014/chart" uri="{C3380CC4-5D6E-409C-BE32-E72D297353CC}">
              <c16:uniqueId val="{00000000-8B2B-4F2E-B9EC-FB4B393AEC01}"/>
            </c:ext>
          </c:extLst>
        </c:ser>
        <c:ser>
          <c:idx val="1"/>
          <c:order val="1"/>
          <c:tx>
            <c:strRef>
              <c:f>Entwicklung!$A$104</c:f>
              <c:strCache>
                <c:ptCount val="1"/>
                <c:pt idx="0">
                  <c:v>SPD</c:v>
                </c:pt>
              </c:strCache>
            </c:strRef>
          </c:tx>
          <c:spPr>
            <a:ln w="38100">
              <a:solidFill>
                <a:srgbClr val="FF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Entwicklung!$B$104:$G$104</c:f>
              <c:numCache>
                <c:formatCode>0.00%</c:formatCode>
                <c:ptCount val="6"/>
                <c:pt idx="0">
                  <c:v>0.44385026737967914</c:v>
                </c:pt>
                <c:pt idx="1">
                  <c:v>0.44897959183673469</c:v>
                </c:pt>
                <c:pt idx="2">
                  <c:v>0.2986111111111111</c:v>
                </c:pt>
                <c:pt idx="3">
                  <c:v>0.34579439252336447</c:v>
                </c:pt>
                <c:pt idx="4">
                  <c:v>0.33043478260869563</c:v>
                </c:pt>
                <c:pt idx="5">
                  <c:v>0.30434782608695654</c:v>
                </c:pt>
              </c:numCache>
            </c:numRef>
          </c:val>
          <c:smooth val="0"/>
          <c:extLst>
            <c:ext xmlns:c16="http://schemas.microsoft.com/office/drawing/2014/chart" uri="{C3380CC4-5D6E-409C-BE32-E72D297353CC}">
              <c16:uniqueId val="{00000001-8B2B-4F2E-B9EC-FB4B393AEC01}"/>
            </c:ext>
          </c:extLst>
        </c:ser>
        <c:ser>
          <c:idx val="2"/>
          <c:order val="2"/>
          <c:tx>
            <c:strRef>
              <c:f>Entwicklung!$A$105</c:f>
              <c:strCache>
                <c:ptCount val="1"/>
                <c:pt idx="0">
                  <c:v>FDP</c:v>
                </c:pt>
              </c:strCache>
            </c:strRef>
          </c:tx>
          <c:spPr>
            <a:ln w="38100">
              <a:solidFill>
                <a:srgbClr val="FFFF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Entwicklung!$B$105:$G$105</c:f>
              <c:numCache>
                <c:formatCode>0.00%</c:formatCode>
                <c:ptCount val="6"/>
                <c:pt idx="0">
                  <c:v>4.8128342245989303E-2</c:v>
                </c:pt>
                <c:pt idx="1">
                  <c:v>4.7619047619047616E-2</c:v>
                </c:pt>
                <c:pt idx="2">
                  <c:v>4.1666666666666664E-2</c:v>
                </c:pt>
                <c:pt idx="3">
                  <c:v>3.7383177570093455E-2</c:v>
                </c:pt>
                <c:pt idx="4">
                  <c:v>4.3478260869565216E-2</c:v>
                </c:pt>
                <c:pt idx="5">
                  <c:v>6.0869565217391307E-2</c:v>
                </c:pt>
              </c:numCache>
            </c:numRef>
          </c:val>
          <c:smooth val="0"/>
          <c:extLst>
            <c:ext xmlns:c16="http://schemas.microsoft.com/office/drawing/2014/chart" uri="{C3380CC4-5D6E-409C-BE32-E72D297353CC}">
              <c16:uniqueId val="{00000002-8B2B-4F2E-B9EC-FB4B393AEC01}"/>
            </c:ext>
          </c:extLst>
        </c:ser>
        <c:ser>
          <c:idx val="3"/>
          <c:order val="3"/>
          <c:tx>
            <c:strRef>
              <c:f>Entwicklung!$A$106</c:f>
              <c:strCache>
                <c:ptCount val="1"/>
                <c:pt idx="0">
                  <c:v>GRU</c:v>
                </c:pt>
              </c:strCache>
            </c:strRef>
          </c:tx>
          <c:spPr>
            <a:ln w="38100">
              <a:solidFill>
                <a:srgbClr val="339966"/>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Entwicklung!$B$106:$G$106</c:f>
              <c:numCache>
                <c:formatCode>0.00%</c:formatCode>
                <c:ptCount val="6"/>
                <c:pt idx="0">
                  <c:v>3.2085561497326207E-2</c:v>
                </c:pt>
                <c:pt idx="1">
                  <c:v>2.7210884353741496E-2</c:v>
                </c:pt>
                <c:pt idx="2">
                  <c:v>2.7777777777777776E-2</c:v>
                </c:pt>
                <c:pt idx="3">
                  <c:v>6.5420560747663545E-2</c:v>
                </c:pt>
                <c:pt idx="4">
                  <c:v>5.2173913043478258E-2</c:v>
                </c:pt>
                <c:pt idx="5">
                  <c:v>4.3478260869565216E-2</c:v>
                </c:pt>
              </c:numCache>
            </c:numRef>
          </c:val>
          <c:smooth val="0"/>
          <c:extLst>
            <c:ext xmlns:c16="http://schemas.microsoft.com/office/drawing/2014/chart" uri="{C3380CC4-5D6E-409C-BE32-E72D297353CC}">
              <c16:uniqueId val="{00000003-8B2B-4F2E-B9EC-FB4B393AEC01}"/>
            </c:ext>
          </c:extLst>
        </c:ser>
        <c:ser>
          <c:idx val="4"/>
          <c:order val="4"/>
          <c:tx>
            <c:strRef>
              <c:f>Entwicklung!$A$107</c:f>
              <c:strCache>
                <c:ptCount val="1"/>
                <c:pt idx="0">
                  <c:v>AfD</c:v>
                </c:pt>
              </c:strCache>
            </c:strRef>
          </c:tx>
          <c:spPr>
            <a:ln w="38100">
              <a:solidFill>
                <a:srgbClr val="00B0F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Entwicklung!$B$107:$G$107</c:f>
              <c:numCache>
                <c:formatCode>0.00%</c:formatCode>
                <c:ptCount val="6"/>
                <c:pt idx="4">
                  <c:v>0</c:v>
                </c:pt>
                <c:pt idx="5">
                  <c:v>3.4782608695652174E-2</c:v>
                </c:pt>
              </c:numCache>
            </c:numRef>
          </c:val>
          <c:smooth val="0"/>
          <c:extLst>
            <c:ext xmlns:c16="http://schemas.microsoft.com/office/drawing/2014/chart" uri="{C3380CC4-5D6E-409C-BE32-E72D297353CC}">
              <c16:uniqueId val="{00000004-8B2B-4F2E-B9EC-FB4B393AEC01}"/>
            </c:ext>
          </c:extLst>
        </c:ser>
        <c:ser>
          <c:idx val="5"/>
          <c:order val="5"/>
          <c:tx>
            <c:strRef>
              <c:f>Entwicklung!$A$108</c:f>
              <c:strCache>
                <c:ptCount val="1"/>
                <c:pt idx="0">
                  <c:v>DIE LINKE</c:v>
                </c:pt>
              </c:strCache>
            </c:strRef>
          </c:tx>
          <c:spPr>
            <a:ln w="25400">
              <a:solidFill>
                <a:srgbClr val="FF0066"/>
              </a:solidFill>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Entwicklung!$B$108:$G$108</c:f>
              <c:numCache>
                <c:formatCode>0.00%</c:formatCode>
                <c:ptCount val="6"/>
                <c:pt idx="4">
                  <c:v>2.6086956521739129E-2</c:v>
                </c:pt>
                <c:pt idx="5">
                  <c:v>8.6956521739130436E-3</c:v>
                </c:pt>
              </c:numCache>
            </c:numRef>
          </c:val>
          <c:smooth val="0"/>
          <c:extLst>
            <c:ext xmlns:c16="http://schemas.microsoft.com/office/drawing/2014/chart" uri="{C3380CC4-5D6E-409C-BE32-E72D297353CC}">
              <c16:uniqueId val="{00000005-8B2B-4F2E-B9EC-FB4B393AEC01}"/>
            </c:ext>
          </c:extLst>
        </c:ser>
        <c:dLbls>
          <c:showLegendKey val="0"/>
          <c:showVal val="0"/>
          <c:showCatName val="0"/>
          <c:showSerName val="0"/>
          <c:showPercent val="0"/>
          <c:showBubbleSize val="0"/>
        </c:dLbls>
        <c:smooth val="0"/>
        <c:axId val="69445504"/>
        <c:axId val="69447040"/>
      </c:lineChart>
      <c:catAx>
        <c:axId val="69445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7040"/>
        <c:crosses val="autoZero"/>
        <c:auto val="1"/>
        <c:lblAlgn val="ctr"/>
        <c:lblOffset val="100"/>
        <c:tickLblSkip val="1"/>
        <c:tickMarkSkip val="1"/>
        <c:noMultiLvlLbl val="0"/>
      </c:catAx>
      <c:valAx>
        <c:axId val="69447040"/>
        <c:scaling>
          <c:orientation val="minMax"/>
          <c:max val="0.60000000000000009"/>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5504"/>
        <c:crosses val="autoZero"/>
        <c:crossBetween val="between"/>
      </c:valAx>
      <c:spPr>
        <a:solidFill>
          <a:srgbClr val="C0C0C0"/>
        </a:solidFill>
        <a:ln w="12700">
          <a:solidFill>
            <a:srgbClr val="808080"/>
          </a:solidFill>
          <a:prstDash val="solid"/>
        </a:ln>
      </c:spPr>
    </c:plotArea>
    <c:legend>
      <c:legendPos val="r"/>
      <c:layout>
        <c:manualLayout>
          <c:xMode val="edge"/>
          <c:yMode val="edge"/>
          <c:x val="0.83884383415831676"/>
          <c:y val="8.9965761200265185E-2"/>
          <c:w val="0.1439057524559357"/>
          <c:h val="0.7493302091563813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43812491740069"/>
          <c:y val="8.9965549925575067E-2"/>
          <c:w val="0.70867840089746992"/>
          <c:h val="0.75432653399135952"/>
        </c:manualLayout>
      </c:layout>
      <c:lineChart>
        <c:grouping val="standard"/>
        <c:varyColors val="0"/>
        <c:ser>
          <c:idx val="0"/>
          <c:order val="0"/>
          <c:tx>
            <c:strRef>
              <c:f>Entwicklung!$A$122</c:f>
              <c:strCache>
                <c:ptCount val="1"/>
                <c:pt idx="0">
                  <c:v>CDU</c:v>
                </c:pt>
              </c:strCache>
            </c:strRef>
          </c:tx>
          <c:spPr>
            <a:ln w="38100">
              <a:solidFill>
                <a:srgbClr val="00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Entwicklung!$B$122:$G$122</c:f>
              <c:numCache>
                <c:formatCode>0.00%</c:formatCode>
                <c:ptCount val="6"/>
                <c:pt idx="0">
                  <c:v>0.5727554179566563</c:v>
                </c:pt>
                <c:pt idx="1">
                  <c:v>0.56036217303822933</c:v>
                </c:pt>
                <c:pt idx="2">
                  <c:v>0.66214807090719496</c:v>
                </c:pt>
                <c:pt idx="3">
                  <c:v>0.57692307692307687</c:v>
                </c:pt>
                <c:pt idx="4">
                  <c:v>0.55037783375314864</c:v>
                </c:pt>
                <c:pt idx="5">
                  <c:v>0.61047835990888377</c:v>
                </c:pt>
              </c:numCache>
            </c:numRef>
          </c:val>
          <c:smooth val="0"/>
          <c:extLst>
            <c:ext xmlns:c16="http://schemas.microsoft.com/office/drawing/2014/chart" uri="{C3380CC4-5D6E-409C-BE32-E72D297353CC}">
              <c16:uniqueId val="{00000000-FD0F-474F-BA82-060150450CE3}"/>
            </c:ext>
          </c:extLst>
        </c:ser>
        <c:ser>
          <c:idx val="1"/>
          <c:order val="1"/>
          <c:tx>
            <c:strRef>
              <c:f>Entwicklung!$A$123</c:f>
              <c:strCache>
                <c:ptCount val="1"/>
                <c:pt idx="0">
                  <c:v>SPD</c:v>
                </c:pt>
              </c:strCache>
            </c:strRef>
          </c:tx>
          <c:spPr>
            <a:ln w="38100">
              <a:solidFill>
                <a:srgbClr val="FF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Entwicklung!$B$123:$G$123</c:f>
              <c:numCache>
                <c:formatCode>0.00%</c:formatCode>
                <c:ptCount val="6"/>
                <c:pt idx="0">
                  <c:v>0.35061919504643962</c:v>
                </c:pt>
                <c:pt idx="1">
                  <c:v>0.34507042253521125</c:v>
                </c:pt>
                <c:pt idx="2">
                  <c:v>0.25234619395203339</c:v>
                </c:pt>
                <c:pt idx="3">
                  <c:v>0.29254079254079252</c:v>
                </c:pt>
                <c:pt idx="4">
                  <c:v>0.31108312342569272</c:v>
                </c:pt>
                <c:pt idx="5">
                  <c:v>0.25056947608200458</c:v>
                </c:pt>
              </c:numCache>
            </c:numRef>
          </c:val>
          <c:smooth val="0"/>
          <c:extLst>
            <c:ext xmlns:c16="http://schemas.microsoft.com/office/drawing/2014/chart" uri="{C3380CC4-5D6E-409C-BE32-E72D297353CC}">
              <c16:uniqueId val="{00000001-FD0F-474F-BA82-060150450CE3}"/>
            </c:ext>
          </c:extLst>
        </c:ser>
        <c:ser>
          <c:idx val="2"/>
          <c:order val="2"/>
          <c:tx>
            <c:strRef>
              <c:f>Entwicklung!$A$124</c:f>
              <c:strCache>
                <c:ptCount val="1"/>
                <c:pt idx="0">
                  <c:v>FDP</c:v>
                </c:pt>
              </c:strCache>
            </c:strRef>
          </c:tx>
          <c:spPr>
            <a:ln w="38100">
              <a:solidFill>
                <a:srgbClr val="FFFF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Entwicklung!$B$124:$G$124</c:f>
              <c:numCache>
                <c:formatCode>0.00%</c:formatCode>
                <c:ptCount val="6"/>
                <c:pt idx="0">
                  <c:v>1.780185758513932E-2</c:v>
                </c:pt>
                <c:pt idx="1">
                  <c:v>4.2253521126760563E-2</c:v>
                </c:pt>
                <c:pt idx="2">
                  <c:v>2.502606882168926E-2</c:v>
                </c:pt>
                <c:pt idx="3">
                  <c:v>3.6130536130536128E-2</c:v>
                </c:pt>
                <c:pt idx="4">
                  <c:v>1.8891687657430732E-2</c:v>
                </c:pt>
                <c:pt idx="5">
                  <c:v>5.2391799544419138E-2</c:v>
                </c:pt>
              </c:numCache>
            </c:numRef>
          </c:val>
          <c:smooth val="0"/>
          <c:extLst>
            <c:ext xmlns:c16="http://schemas.microsoft.com/office/drawing/2014/chart" uri="{C3380CC4-5D6E-409C-BE32-E72D297353CC}">
              <c16:uniqueId val="{00000002-FD0F-474F-BA82-060150450CE3}"/>
            </c:ext>
          </c:extLst>
        </c:ser>
        <c:ser>
          <c:idx val="3"/>
          <c:order val="3"/>
          <c:tx>
            <c:strRef>
              <c:f>Entwicklung!$A$125</c:f>
              <c:strCache>
                <c:ptCount val="1"/>
                <c:pt idx="0">
                  <c:v>GRU</c:v>
                </c:pt>
              </c:strCache>
            </c:strRef>
          </c:tx>
          <c:spPr>
            <a:ln w="38100">
              <a:solidFill>
                <a:srgbClr val="339966"/>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Entwicklung!$B$125:$G$125</c:f>
              <c:numCache>
                <c:formatCode>0.00%</c:formatCode>
                <c:ptCount val="6"/>
                <c:pt idx="0">
                  <c:v>4.6439628482972138E-2</c:v>
                </c:pt>
                <c:pt idx="1">
                  <c:v>1.9114688128772636E-2</c:v>
                </c:pt>
                <c:pt idx="2">
                  <c:v>1.9812304483837331E-2</c:v>
                </c:pt>
                <c:pt idx="3">
                  <c:v>3.9627039627039624E-2</c:v>
                </c:pt>
                <c:pt idx="4">
                  <c:v>3.6523929471032744E-2</c:v>
                </c:pt>
                <c:pt idx="5">
                  <c:v>1.4806378132118452E-2</c:v>
                </c:pt>
              </c:numCache>
            </c:numRef>
          </c:val>
          <c:smooth val="0"/>
          <c:extLst>
            <c:ext xmlns:c16="http://schemas.microsoft.com/office/drawing/2014/chart" uri="{C3380CC4-5D6E-409C-BE32-E72D297353CC}">
              <c16:uniqueId val="{00000003-FD0F-474F-BA82-060150450CE3}"/>
            </c:ext>
          </c:extLst>
        </c:ser>
        <c:ser>
          <c:idx val="4"/>
          <c:order val="4"/>
          <c:tx>
            <c:strRef>
              <c:f>Entwicklung!$A$126</c:f>
              <c:strCache>
                <c:ptCount val="1"/>
                <c:pt idx="0">
                  <c:v>AfD</c:v>
                </c:pt>
              </c:strCache>
            </c:strRef>
          </c:tx>
          <c:spPr>
            <a:ln w="38100">
              <a:solidFill>
                <a:srgbClr val="00B0F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Entwicklung!$B$126:$G$126</c:f>
              <c:numCache>
                <c:formatCode>0.00%</c:formatCode>
                <c:ptCount val="6"/>
                <c:pt idx="4">
                  <c:v>0</c:v>
                </c:pt>
                <c:pt idx="5">
                  <c:v>3.3029612756264239E-2</c:v>
                </c:pt>
              </c:numCache>
            </c:numRef>
          </c:val>
          <c:smooth val="0"/>
          <c:extLst>
            <c:ext xmlns:c16="http://schemas.microsoft.com/office/drawing/2014/chart" uri="{C3380CC4-5D6E-409C-BE32-E72D297353CC}">
              <c16:uniqueId val="{00000004-FD0F-474F-BA82-060150450CE3}"/>
            </c:ext>
          </c:extLst>
        </c:ser>
        <c:ser>
          <c:idx val="5"/>
          <c:order val="5"/>
          <c:tx>
            <c:strRef>
              <c:f>Entwicklung!$A$127</c:f>
              <c:strCache>
                <c:ptCount val="1"/>
                <c:pt idx="0">
                  <c:v>DIE LINKE</c:v>
                </c:pt>
              </c:strCache>
            </c:strRef>
          </c:tx>
          <c:spPr>
            <a:ln w="25400">
              <a:solidFill>
                <a:srgbClr val="FF0066"/>
              </a:solidFill>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Entwicklung!$B$127:$G$127</c:f>
              <c:numCache>
                <c:formatCode>0.00%</c:formatCode>
                <c:ptCount val="6"/>
                <c:pt idx="4">
                  <c:v>1.5113350125944584E-2</c:v>
                </c:pt>
                <c:pt idx="5">
                  <c:v>2.7334851936218679E-2</c:v>
                </c:pt>
              </c:numCache>
            </c:numRef>
          </c:val>
          <c:smooth val="0"/>
          <c:extLst>
            <c:ext xmlns:c16="http://schemas.microsoft.com/office/drawing/2014/chart" uri="{C3380CC4-5D6E-409C-BE32-E72D297353CC}">
              <c16:uniqueId val="{00000005-FD0F-474F-BA82-060150450CE3}"/>
            </c:ext>
          </c:extLst>
        </c:ser>
        <c:dLbls>
          <c:showLegendKey val="0"/>
          <c:showVal val="0"/>
          <c:showCatName val="0"/>
          <c:showSerName val="0"/>
          <c:showPercent val="0"/>
          <c:showBubbleSize val="0"/>
        </c:dLbls>
        <c:smooth val="0"/>
        <c:axId val="69445504"/>
        <c:axId val="69447040"/>
      </c:lineChart>
      <c:catAx>
        <c:axId val="69445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7040"/>
        <c:crosses val="autoZero"/>
        <c:auto val="1"/>
        <c:lblAlgn val="ctr"/>
        <c:lblOffset val="100"/>
        <c:tickLblSkip val="1"/>
        <c:tickMarkSkip val="1"/>
        <c:noMultiLvlLbl val="0"/>
      </c:catAx>
      <c:valAx>
        <c:axId val="69447040"/>
        <c:scaling>
          <c:orientation val="minMax"/>
          <c:max val="0.70000000000000007"/>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5504"/>
        <c:crosses val="autoZero"/>
        <c:crossBetween val="between"/>
      </c:valAx>
      <c:spPr>
        <a:solidFill>
          <a:srgbClr val="C0C0C0"/>
        </a:solidFill>
        <a:ln w="12700">
          <a:solidFill>
            <a:srgbClr val="808080"/>
          </a:solidFill>
          <a:prstDash val="solid"/>
        </a:ln>
      </c:spPr>
    </c:plotArea>
    <c:legend>
      <c:legendPos val="r"/>
      <c:layout>
        <c:manualLayout>
          <c:xMode val="edge"/>
          <c:yMode val="edge"/>
          <c:x val="0.83884383415831676"/>
          <c:y val="8.9965761200265185E-2"/>
          <c:w val="0.1439057524559357"/>
          <c:h val="0.7493302091563813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43812491740069"/>
          <c:y val="8.9965549925575067E-2"/>
          <c:w val="0.70867840089746992"/>
          <c:h val="0.75432653399135952"/>
        </c:manualLayout>
      </c:layout>
      <c:lineChart>
        <c:grouping val="standard"/>
        <c:varyColors val="0"/>
        <c:ser>
          <c:idx val="0"/>
          <c:order val="0"/>
          <c:tx>
            <c:strRef>
              <c:f>Entwicklung!$A$141</c:f>
              <c:strCache>
                <c:ptCount val="1"/>
                <c:pt idx="0">
                  <c:v>CDU</c:v>
                </c:pt>
              </c:strCache>
            </c:strRef>
          </c:tx>
          <c:spPr>
            <a:ln w="38100">
              <a:solidFill>
                <a:srgbClr val="00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Entwicklung!$B$141:$G$141</c:f>
              <c:numCache>
                <c:formatCode>0.00%</c:formatCode>
                <c:ptCount val="6"/>
                <c:pt idx="0">
                  <c:v>0.48704663212435234</c:v>
                </c:pt>
                <c:pt idx="1">
                  <c:v>0.49489795918367346</c:v>
                </c:pt>
                <c:pt idx="2">
                  <c:v>0.64563106796116509</c:v>
                </c:pt>
                <c:pt idx="3">
                  <c:v>0.57065217391304346</c:v>
                </c:pt>
                <c:pt idx="4">
                  <c:v>0.52571428571428569</c:v>
                </c:pt>
                <c:pt idx="5">
                  <c:v>0.57714285714285718</c:v>
                </c:pt>
              </c:numCache>
            </c:numRef>
          </c:val>
          <c:smooth val="0"/>
          <c:extLst>
            <c:ext xmlns:c16="http://schemas.microsoft.com/office/drawing/2014/chart" uri="{C3380CC4-5D6E-409C-BE32-E72D297353CC}">
              <c16:uniqueId val="{00000000-8FFA-4B19-8BC8-CE3B5D7587A2}"/>
            </c:ext>
          </c:extLst>
        </c:ser>
        <c:ser>
          <c:idx val="1"/>
          <c:order val="1"/>
          <c:tx>
            <c:strRef>
              <c:f>Entwicklung!$A$142</c:f>
              <c:strCache>
                <c:ptCount val="1"/>
                <c:pt idx="0">
                  <c:v>SPD</c:v>
                </c:pt>
              </c:strCache>
            </c:strRef>
          </c:tx>
          <c:spPr>
            <a:ln w="38100">
              <a:solidFill>
                <a:srgbClr val="FF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Entwicklung!$B$142:$G$142</c:f>
              <c:numCache>
                <c:formatCode>0.00%</c:formatCode>
                <c:ptCount val="6"/>
                <c:pt idx="0">
                  <c:v>0.38860103626943004</c:v>
                </c:pt>
                <c:pt idx="1">
                  <c:v>0.37244897959183676</c:v>
                </c:pt>
                <c:pt idx="2">
                  <c:v>0.1796116504854369</c:v>
                </c:pt>
                <c:pt idx="3">
                  <c:v>0.23369565217391305</c:v>
                </c:pt>
                <c:pt idx="4">
                  <c:v>0.25142857142857145</c:v>
                </c:pt>
                <c:pt idx="5">
                  <c:v>0.18285714285714286</c:v>
                </c:pt>
              </c:numCache>
            </c:numRef>
          </c:val>
          <c:smooth val="0"/>
          <c:extLst>
            <c:ext xmlns:c16="http://schemas.microsoft.com/office/drawing/2014/chart" uri="{C3380CC4-5D6E-409C-BE32-E72D297353CC}">
              <c16:uniqueId val="{00000001-8FFA-4B19-8BC8-CE3B5D7587A2}"/>
            </c:ext>
          </c:extLst>
        </c:ser>
        <c:ser>
          <c:idx val="2"/>
          <c:order val="2"/>
          <c:tx>
            <c:strRef>
              <c:f>Entwicklung!$A$143</c:f>
              <c:strCache>
                <c:ptCount val="1"/>
                <c:pt idx="0">
                  <c:v>FDP</c:v>
                </c:pt>
              </c:strCache>
            </c:strRef>
          </c:tx>
          <c:spPr>
            <a:ln w="38100">
              <a:solidFill>
                <a:srgbClr val="FFFF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Entwicklung!$B$143:$G$143</c:f>
              <c:numCache>
                <c:formatCode>0.00%</c:formatCode>
                <c:ptCount val="6"/>
                <c:pt idx="0">
                  <c:v>8.8082901554404139E-2</c:v>
                </c:pt>
                <c:pt idx="1">
                  <c:v>7.1428571428571425E-2</c:v>
                </c:pt>
                <c:pt idx="2">
                  <c:v>9.2233009708737865E-2</c:v>
                </c:pt>
                <c:pt idx="3">
                  <c:v>7.0652173913043473E-2</c:v>
                </c:pt>
                <c:pt idx="4">
                  <c:v>3.4285714285714287E-2</c:v>
                </c:pt>
                <c:pt idx="5">
                  <c:v>0.08</c:v>
                </c:pt>
              </c:numCache>
            </c:numRef>
          </c:val>
          <c:smooth val="0"/>
          <c:extLst>
            <c:ext xmlns:c16="http://schemas.microsoft.com/office/drawing/2014/chart" uri="{C3380CC4-5D6E-409C-BE32-E72D297353CC}">
              <c16:uniqueId val="{00000002-8FFA-4B19-8BC8-CE3B5D7587A2}"/>
            </c:ext>
          </c:extLst>
        </c:ser>
        <c:ser>
          <c:idx val="3"/>
          <c:order val="3"/>
          <c:tx>
            <c:strRef>
              <c:f>Entwicklung!$A$144</c:f>
              <c:strCache>
                <c:ptCount val="1"/>
                <c:pt idx="0">
                  <c:v>GRU</c:v>
                </c:pt>
              </c:strCache>
            </c:strRef>
          </c:tx>
          <c:spPr>
            <a:ln w="38100">
              <a:solidFill>
                <a:srgbClr val="339966"/>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Entwicklung!$B$144:$G$144</c:f>
              <c:numCache>
                <c:formatCode>0.00%</c:formatCode>
                <c:ptCount val="6"/>
                <c:pt idx="0">
                  <c:v>3.6269430051813469E-2</c:v>
                </c:pt>
                <c:pt idx="1">
                  <c:v>2.0408163265306121E-2</c:v>
                </c:pt>
                <c:pt idx="2">
                  <c:v>4.3689320388349516E-2</c:v>
                </c:pt>
                <c:pt idx="3">
                  <c:v>5.9782608695652176E-2</c:v>
                </c:pt>
                <c:pt idx="4">
                  <c:v>0.08</c:v>
                </c:pt>
                <c:pt idx="5">
                  <c:v>0.04</c:v>
                </c:pt>
              </c:numCache>
            </c:numRef>
          </c:val>
          <c:smooth val="0"/>
          <c:extLst>
            <c:ext xmlns:c16="http://schemas.microsoft.com/office/drawing/2014/chart" uri="{C3380CC4-5D6E-409C-BE32-E72D297353CC}">
              <c16:uniqueId val="{00000003-8FFA-4B19-8BC8-CE3B5D7587A2}"/>
            </c:ext>
          </c:extLst>
        </c:ser>
        <c:ser>
          <c:idx val="4"/>
          <c:order val="4"/>
          <c:tx>
            <c:strRef>
              <c:f>Entwicklung!$A$145</c:f>
              <c:strCache>
                <c:ptCount val="1"/>
                <c:pt idx="0">
                  <c:v>AfD</c:v>
                </c:pt>
              </c:strCache>
            </c:strRef>
          </c:tx>
          <c:spPr>
            <a:ln w="38100">
              <a:solidFill>
                <a:srgbClr val="00B0F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Entwicklung!$B$145:$G$145</c:f>
              <c:numCache>
                <c:formatCode>0.00%</c:formatCode>
                <c:ptCount val="6"/>
                <c:pt idx="4">
                  <c:v>0</c:v>
                </c:pt>
                <c:pt idx="5">
                  <c:v>5.7142857142857141E-2</c:v>
                </c:pt>
              </c:numCache>
            </c:numRef>
          </c:val>
          <c:smooth val="0"/>
          <c:extLst>
            <c:ext xmlns:c16="http://schemas.microsoft.com/office/drawing/2014/chart" uri="{C3380CC4-5D6E-409C-BE32-E72D297353CC}">
              <c16:uniqueId val="{00000004-8FFA-4B19-8BC8-CE3B5D7587A2}"/>
            </c:ext>
          </c:extLst>
        </c:ser>
        <c:ser>
          <c:idx val="5"/>
          <c:order val="5"/>
          <c:tx>
            <c:strRef>
              <c:f>Entwicklung!$A$146</c:f>
              <c:strCache>
                <c:ptCount val="1"/>
                <c:pt idx="0">
                  <c:v>DIE LINKE</c:v>
                </c:pt>
              </c:strCache>
            </c:strRef>
          </c:tx>
          <c:spPr>
            <a:ln w="25400">
              <a:solidFill>
                <a:srgbClr val="FF0066"/>
              </a:solidFill>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Entwicklung!$B$146:$G$146</c:f>
              <c:numCache>
                <c:formatCode>0.00%</c:formatCode>
                <c:ptCount val="6"/>
                <c:pt idx="4">
                  <c:v>2.8571428571428571E-2</c:v>
                </c:pt>
                <c:pt idx="5">
                  <c:v>5.7142857142857141E-2</c:v>
                </c:pt>
              </c:numCache>
            </c:numRef>
          </c:val>
          <c:smooth val="0"/>
          <c:extLst>
            <c:ext xmlns:c16="http://schemas.microsoft.com/office/drawing/2014/chart" uri="{C3380CC4-5D6E-409C-BE32-E72D297353CC}">
              <c16:uniqueId val="{00000005-8FFA-4B19-8BC8-CE3B5D7587A2}"/>
            </c:ext>
          </c:extLst>
        </c:ser>
        <c:dLbls>
          <c:showLegendKey val="0"/>
          <c:showVal val="0"/>
          <c:showCatName val="0"/>
          <c:showSerName val="0"/>
          <c:showPercent val="0"/>
          <c:showBubbleSize val="0"/>
        </c:dLbls>
        <c:smooth val="0"/>
        <c:axId val="69445504"/>
        <c:axId val="69447040"/>
      </c:lineChart>
      <c:catAx>
        <c:axId val="69445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7040"/>
        <c:crosses val="autoZero"/>
        <c:auto val="1"/>
        <c:lblAlgn val="ctr"/>
        <c:lblOffset val="100"/>
        <c:tickLblSkip val="1"/>
        <c:tickMarkSkip val="1"/>
        <c:noMultiLvlLbl val="0"/>
      </c:catAx>
      <c:valAx>
        <c:axId val="69447040"/>
        <c:scaling>
          <c:orientation val="minMax"/>
          <c:max val="0.70000000000000007"/>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5504"/>
        <c:crosses val="autoZero"/>
        <c:crossBetween val="between"/>
      </c:valAx>
      <c:spPr>
        <a:solidFill>
          <a:srgbClr val="C0C0C0"/>
        </a:solidFill>
        <a:ln w="12700">
          <a:solidFill>
            <a:srgbClr val="808080"/>
          </a:solidFill>
          <a:prstDash val="solid"/>
        </a:ln>
      </c:spPr>
    </c:plotArea>
    <c:legend>
      <c:legendPos val="r"/>
      <c:layout>
        <c:manualLayout>
          <c:xMode val="edge"/>
          <c:yMode val="edge"/>
          <c:x val="0.83884383415831676"/>
          <c:y val="8.9965761200265185E-2"/>
          <c:w val="0.1439057524559357"/>
          <c:h val="0.7493302091563813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43812491740069"/>
          <c:y val="8.9965549925575067E-2"/>
          <c:w val="0.70867840089746992"/>
          <c:h val="0.75432653399135952"/>
        </c:manualLayout>
      </c:layout>
      <c:lineChart>
        <c:grouping val="standard"/>
        <c:varyColors val="0"/>
        <c:ser>
          <c:idx val="0"/>
          <c:order val="0"/>
          <c:tx>
            <c:strRef>
              <c:f>Entwicklung!$A$160</c:f>
              <c:strCache>
                <c:ptCount val="1"/>
                <c:pt idx="0">
                  <c:v>CDU</c:v>
                </c:pt>
              </c:strCache>
            </c:strRef>
          </c:tx>
          <c:spPr>
            <a:ln w="38100">
              <a:solidFill>
                <a:srgbClr val="00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Entwicklung!$B$160:$G$160</c:f>
              <c:numCache>
                <c:formatCode>0.00%</c:formatCode>
                <c:ptCount val="6"/>
                <c:pt idx="0">
                  <c:v>0.60458452722063039</c:v>
                </c:pt>
                <c:pt idx="1">
                  <c:v>0.57499999999999996</c:v>
                </c:pt>
                <c:pt idx="2">
                  <c:v>0.74747474747474751</c:v>
                </c:pt>
                <c:pt idx="3">
                  <c:v>0.63203463203463206</c:v>
                </c:pt>
                <c:pt idx="4">
                  <c:v>0.66115702479338845</c:v>
                </c:pt>
                <c:pt idx="5">
                  <c:v>0.63813229571984431</c:v>
                </c:pt>
              </c:numCache>
            </c:numRef>
          </c:val>
          <c:smooth val="0"/>
          <c:extLst>
            <c:ext xmlns:c16="http://schemas.microsoft.com/office/drawing/2014/chart" uri="{C3380CC4-5D6E-409C-BE32-E72D297353CC}">
              <c16:uniqueId val="{00000000-A43F-4131-A4DB-CABFD1D3D465}"/>
            </c:ext>
          </c:extLst>
        </c:ser>
        <c:ser>
          <c:idx val="1"/>
          <c:order val="1"/>
          <c:tx>
            <c:strRef>
              <c:f>Entwicklung!$A$161</c:f>
              <c:strCache>
                <c:ptCount val="1"/>
                <c:pt idx="0">
                  <c:v>SPD</c:v>
                </c:pt>
              </c:strCache>
            </c:strRef>
          </c:tx>
          <c:spPr>
            <a:ln w="38100">
              <a:solidFill>
                <a:srgbClr val="FF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Entwicklung!$B$161:$G$161</c:f>
              <c:numCache>
                <c:formatCode>0.00%</c:formatCode>
                <c:ptCount val="6"/>
                <c:pt idx="0">
                  <c:v>0.28080229226361031</c:v>
                </c:pt>
                <c:pt idx="1">
                  <c:v>0.26071428571428573</c:v>
                </c:pt>
                <c:pt idx="2">
                  <c:v>0.12121212121212122</c:v>
                </c:pt>
                <c:pt idx="3">
                  <c:v>0.17316017316017315</c:v>
                </c:pt>
                <c:pt idx="4">
                  <c:v>0.14049586776859505</c:v>
                </c:pt>
                <c:pt idx="5">
                  <c:v>0.15953307392996108</c:v>
                </c:pt>
              </c:numCache>
            </c:numRef>
          </c:val>
          <c:smooth val="0"/>
          <c:extLst>
            <c:ext xmlns:c16="http://schemas.microsoft.com/office/drawing/2014/chart" uri="{C3380CC4-5D6E-409C-BE32-E72D297353CC}">
              <c16:uniqueId val="{00000001-A43F-4131-A4DB-CABFD1D3D465}"/>
            </c:ext>
          </c:extLst>
        </c:ser>
        <c:ser>
          <c:idx val="2"/>
          <c:order val="2"/>
          <c:tx>
            <c:strRef>
              <c:f>Entwicklung!$A$162</c:f>
              <c:strCache>
                <c:ptCount val="1"/>
                <c:pt idx="0">
                  <c:v>FDP</c:v>
                </c:pt>
              </c:strCache>
            </c:strRef>
          </c:tx>
          <c:spPr>
            <a:ln w="38100">
              <a:solidFill>
                <a:srgbClr val="FFFF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Entwicklung!$B$162:$G$162</c:f>
              <c:numCache>
                <c:formatCode>0.00%</c:formatCode>
                <c:ptCount val="6"/>
                <c:pt idx="0">
                  <c:v>4.2979942693409739E-2</c:v>
                </c:pt>
                <c:pt idx="1">
                  <c:v>7.4999999999999997E-2</c:v>
                </c:pt>
                <c:pt idx="2">
                  <c:v>6.3973063973063973E-2</c:v>
                </c:pt>
                <c:pt idx="3">
                  <c:v>5.627705627705628E-2</c:v>
                </c:pt>
                <c:pt idx="4">
                  <c:v>4.9586776859504134E-2</c:v>
                </c:pt>
                <c:pt idx="5">
                  <c:v>7.7821011673151752E-2</c:v>
                </c:pt>
              </c:numCache>
            </c:numRef>
          </c:val>
          <c:smooth val="0"/>
          <c:extLst>
            <c:ext xmlns:c16="http://schemas.microsoft.com/office/drawing/2014/chart" uri="{C3380CC4-5D6E-409C-BE32-E72D297353CC}">
              <c16:uniqueId val="{00000002-A43F-4131-A4DB-CABFD1D3D465}"/>
            </c:ext>
          </c:extLst>
        </c:ser>
        <c:ser>
          <c:idx val="3"/>
          <c:order val="3"/>
          <c:tx>
            <c:strRef>
              <c:f>Entwicklung!$A$163</c:f>
              <c:strCache>
                <c:ptCount val="1"/>
                <c:pt idx="0">
                  <c:v>GRU</c:v>
                </c:pt>
              </c:strCache>
            </c:strRef>
          </c:tx>
          <c:spPr>
            <a:ln w="38100">
              <a:solidFill>
                <a:srgbClr val="339966"/>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Entwicklung!$B$163:$G$163</c:f>
              <c:numCache>
                <c:formatCode>0.00%</c:formatCode>
                <c:ptCount val="6"/>
                <c:pt idx="0">
                  <c:v>6.0171919770773637E-2</c:v>
                </c:pt>
                <c:pt idx="1">
                  <c:v>0.05</c:v>
                </c:pt>
                <c:pt idx="2">
                  <c:v>3.7037037037037035E-2</c:v>
                </c:pt>
                <c:pt idx="3">
                  <c:v>9.5238095238095233E-2</c:v>
                </c:pt>
                <c:pt idx="4">
                  <c:v>6.6115702479338845E-2</c:v>
                </c:pt>
                <c:pt idx="5">
                  <c:v>5.4474708171206226E-2</c:v>
                </c:pt>
              </c:numCache>
            </c:numRef>
          </c:val>
          <c:smooth val="0"/>
          <c:extLst>
            <c:ext xmlns:c16="http://schemas.microsoft.com/office/drawing/2014/chart" uri="{C3380CC4-5D6E-409C-BE32-E72D297353CC}">
              <c16:uniqueId val="{00000003-A43F-4131-A4DB-CABFD1D3D465}"/>
            </c:ext>
          </c:extLst>
        </c:ser>
        <c:ser>
          <c:idx val="4"/>
          <c:order val="4"/>
          <c:tx>
            <c:strRef>
              <c:f>Entwicklung!$A$164</c:f>
              <c:strCache>
                <c:ptCount val="1"/>
                <c:pt idx="0">
                  <c:v>AfD</c:v>
                </c:pt>
              </c:strCache>
            </c:strRef>
          </c:tx>
          <c:spPr>
            <a:ln w="38100">
              <a:solidFill>
                <a:srgbClr val="00B0F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Entwicklung!$B$164:$G$164</c:f>
              <c:numCache>
                <c:formatCode>0.00%</c:formatCode>
                <c:ptCount val="6"/>
                <c:pt idx="4">
                  <c:v>0</c:v>
                </c:pt>
                <c:pt idx="5">
                  <c:v>3.8910505836575876E-2</c:v>
                </c:pt>
              </c:numCache>
            </c:numRef>
          </c:val>
          <c:smooth val="0"/>
          <c:extLst>
            <c:ext xmlns:c16="http://schemas.microsoft.com/office/drawing/2014/chart" uri="{C3380CC4-5D6E-409C-BE32-E72D297353CC}">
              <c16:uniqueId val="{00000004-A43F-4131-A4DB-CABFD1D3D465}"/>
            </c:ext>
          </c:extLst>
        </c:ser>
        <c:ser>
          <c:idx val="5"/>
          <c:order val="5"/>
          <c:tx>
            <c:strRef>
              <c:f>Entwicklung!$A$165</c:f>
              <c:strCache>
                <c:ptCount val="1"/>
                <c:pt idx="0">
                  <c:v>DIE LINKE</c:v>
                </c:pt>
              </c:strCache>
            </c:strRef>
          </c:tx>
          <c:spPr>
            <a:ln w="25400">
              <a:solidFill>
                <a:srgbClr val="FF0066"/>
              </a:solidFill>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Entwicklung!$B$165:$G$165</c:f>
              <c:numCache>
                <c:formatCode>0.00%</c:formatCode>
                <c:ptCount val="6"/>
                <c:pt idx="4">
                  <c:v>8.2644628099173556E-3</c:v>
                </c:pt>
                <c:pt idx="5">
                  <c:v>1.1673151750972763E-2</c:v>
                </c:pt>
              </c:numCache>
            </c:numRef>
          </c:val>
          <c:smooth val="0"/>
          <c:extLst>
            <c:ext xmlns:c16="http://schemas.microsoft.com/office/drawing/2014/chart" uri="{C3380CC4-5D6E-409C-BE32-E72D297353CC}">
              <c16:uniqueId val="{00000005-A43F-4131-A4DB-CABFD1D3D465}"/>
            </c:ext>
          </c:extLst>
        </c:ser>
        <c:dLbls>
          <c:showLegendKey val="0"/>
          <c:showVal val="0"/>
          <c:showCatName val="0"/>
          <c:showSerName val="0"/>
          <c:showPercent val="0"/>
          <c:showBubbleSize val="0"/>
        </c:dLbls>
        <c:smooth val="0"/>
        <c:axId val="69445504"/>
        <c:axId val="69447040"/>
      </c:lineChart>
      <c:catAx>
        <c:axId val="69445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7040"/>
        <c:crosses val="autoZero"/>
        <c:auto val="1"/>
        <c:lblAlgn val="ctr"/>
        <c:lblOffset val="100"/>
        <c:tickLblSkip val="1"/>
        <c:tickMarkSkip val="1"/>
        <c:noMultiLvlLbl val="0"/>
      </c:catAx>
      <c:valAx>
        <c:axId val="69447040"/>
        <c:scaling>
          <c:orientation val="minMax"/>
          <c:max val="0.8"/>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5504"/>
        <c:crosses val="autoZero"/>
        <c:crossBetween val="between"/>
      </c:valAx>
      <c:spPr>
        <a:solidFill>
          <a:srgbClr val="C0C0C0"/>
        </a:solidFill>
        <a:ln w="12700">
          <a:solidFill>
            <a:srgbClr val="808080"/>
          </a:solidFill>
          <a:prstDash val="solid"/>
        </a:ln>
      </c:spPr>
    </c:plotArea>
    <c:legend>
      <c:legendPos val="r"/>
      <c:layout>
        <c:manualLayout>
          <c:xMode val="edge"/>
          <c:yMode val="edge"/>
          <c:x val="0.83884383415831676"/>
          <c:y val="8.9965761200265185E-2"/>
          <c:w val="0.1439057524559357"/>
          <c:h val="0.7493302091563813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43812491740069"/>
          <c:y val="8.9965549925575067E-2"/>
          <c:w val="0.70867840089746992"/>
          <c:h val="0.75432653399135952"/>
        </c:manualLayout>
      </c:layout>
      <c:lineChart>
        <c:grouping val="standard"/>
        <c:varyColors val="0"/>
        <c:ser>
          <c:idx val="0"/>
          <c:order val="0"/>
          <c:tx>
            <c:strRef>
              <c:f>Entwicklung!$A$179</c:f>
              <c:strCache>
                <c:ptCount val="1"/>
                <c:pt idx="0">
                  <c:v>CDU</c:v>
                </c:pt>
              </c:strCache>
            </c:strRef>
          </c:tx>
          <c:spPr>
            <a:ln w="38100">
              <a:solidFill>
                <a:srgbClr val="00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Entwicklung!$B$179:$G$179</c:f>
              <c:numCache>
                <c:formatCode>0.00%</c:formatCode>
                <c:ptCount val="6"/>
                <c:pt idx="0">
                  <c:v>0.51754385964912286</c:v>
                </c:pt>
                <c:pt idx="1">
                  <c:v>0.51965065502183405</c:v>
                </c:pt>
                <c:pt idx="2">
                  <c:v>0.59615384615384615</c:v>
                </c:pt>
                <c:pt idx="3">
                  <c:v>0.52051282051282055</c:v>
                </c:pt>
                <c:pt idx="4">
                  <c:v>0.48461538461538461</c:v>
                </c:pt>
                <c:pt idx="5">
                  <c:v>0.55352480417754568</c:v>
                </c:pt>
              </c:numCache>
            </c:numRef>
          </c:val>
          <c:smooth val="0"/>
          <c:extLst>
            <c:ext xmlns:c16="http://schemas.microsoft.com/office/drawing/2014/chart" uri="{C3380CC4-5D6E-409C-BE32-E72D297353CC}">
              <c16:uniqueId val="{00000000-FE51-4416-914D-CC5BD9868A13}"/>
            </c:ext>
          </c:extLst>
        </c:ser>
        <c:ser>
          <c:idx val="1"/>
          <c:order val="1"/>
          <c:tx>
            <c:strRef>
              <c:f>Entwicklung!$A$180</c:f>
              <c:strCache>
                <c:ptCount val="1"/>
                <c:pt idx="0">
                  <c:v>SPD</c:v>
                </c:pt>
              </c:strCache>
            </c:strRef>
          </c:tx>
          <c:spPr>
            <a:ln w="38100">
              <a:solidFill>
                <a:srgbClr val="FF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Entwicklung!$B$180:$G$180</c:f>
              <c:numCache>
                <c:formatCode>0.00%</c:formatCode>
                <c:ptCount val="6"/>
                <c:pt idx="0">
                  <c:v>0.36842105263157893</c:v>
                </c:pt>
                <c:pt idx="1">
                  <c:v>0.35589519650655022</c:v>
                </c:pt>
                <c:pt idx="2">
                  <c:v>0.23717948717948717</c:v>
                </c:pt>
                <c:pt idx="3">
                  <c:v>0.29743589743589743</c:v>
                </c:pt>
                <c:pt idx="4">
                  <c:v>0.32051282051282054</c:v>
                </c:pt>
                <c:pt idx="5">
                  <c:v>0.25065274151436029</c:v>
                </c:pt>
              </c:numCache>
            </c:numRef>
          </c:val>
          <c:smooth val="0"/>
          <c:extLst>
            <c:ext xmlns:c16="http://schemas.microsoft.com/office/drawing/2014/chart" uri="{C3380CC4-5D6E-409C-BE32-E72D297353CC}">
              <c16:uniqueId val="{00000001-FE51-4416-914D-CC5BD9868A13}"/>
            </c:ext>
          </c:extLst>
        </c:ser>
        <c:ser>
          <c:idx val="2"/>
          <c:order val="2"/>
          <c:tx>
            <c:strRef>
              <c:f>Entwicklung!$A$181</c:f>
              <c:strCache>
                <c:ptCount val="1"/>
                <c:pt idx="0">
                  <c:v>FDP</c:v>
                </c:pt>
              </c:strCache>
            </c:strRef>
          </c:tx>
          <c:spPr>
            <a:ln w="38100">
              <a:solidFill>
                <a:srgbClr val="FFFF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Entwicklung!$B$181:$G$181</c:f>
              <c:numCache>
                <c:formatCode>0.00%</c:formatCode>
                <c:ptCount val="6"/>
                <c:pt idx="0">
                  <c:v>3.1578947368421054E-2</c:v>
                </c:pt>
                <c:pt idx="1">
                  <c:v>7.2052401746724892E-2</c:v>
                </c:pt>
                <c:pt idx="2">
                  <c:v>4.9145299145299144E-2</c:v>
                </c:pt>
                <c:pt idx="3">
                  <c:v>5.3846153846153849E-2</c:v>
                </c:pt>
                <c:pt idx="4">
                  <c:v>3.0769230769230771E-2</c:v>
                </c:pt>
                <c:pt idx="5">
                  <c:v>5.7441253263707574E-2</c:v>
                </c:pt>
              </c:numCache>
            </c:numRef>
          </c:val>
          <c:smooth val="0"/>
          <c:extLst>
            <c:ext xmlns:c16="http://schemas.microsoft.com/office/drawing/2014/chart" uri="{C3380CC4-5D6E-409C-BE32-E72D297353CC}">
              <c16:uniqueId val="{00000002-FE51-4416-914D-CC5BD9868A13}"/>
            </c:ext>
          </c:extLst>
        </c:ser>
        <c:ser>
          <c:idx val="3"/>
          <c:order val="3"/>
          <c:tx>
            <c:strRef>
              <c:f>Entwicklung!$A$182</c:f>
              <c:strCache>
                <c:ptCount val="1"/>
                <c:pt idx="0">
                  <c:v>GRU</c:v>
                </c:pt>
              </c:strCache>
            </c:strRef>
          </c:tx>
          <c:spPr>
            <a:ln w="38100">
              <a:solidFill>
                <a:srgbClr val="339966"/>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Entwicklung!$B$182:$G$182</c:f>
              <c:numCache>
                <c:formatCode>0.00%</c:formatCode>
                <c:ptCount val="6"/>
                <c:pt idx="0">
                  <c:v>7.5438596491228069E-2</c:v>
                </c:pt>
                <c:pt idx="1">
                  <c:v>2.8384279475982533E-2</c:v>
                </c:pt>
                <c:pt idx="2">
                  <c:v>5.5555555555555552E-2</c:v>
                </c:pt>
                <c:pt idx="3">
                  <c:v>7.179487179487179E-2</c:v>
                </c:pt>
                <c:pt idx="4">
                  <c:v>8.7179487179487175E-2</c:v>
                </c:pt>
                <c:pt idx="5">
                  <c:v>5.7441253263707574E-2</c:v>
                </c:pt>
              </c:numCache>
            </c:numRef>
          </c:val>
          <c:smooth val="0"/>
          <c:extLst>
            <c:ext xmlns:c16="http://schemas.microsoft.com/office/drawing/2014/chart" uri="{C3380CC4-5D6E-409C-BE32-E72D297353CC}">
              <c16:uniqueId val="{00000003-FE51-4416-914D-CC5BD9868A13}"/>
            </c:ext>
          </c:extLst>
        </c:ser>
        <c:ser>
          <c:idx val="4"/>
          <c:order val="4"/>
          <c:tx>
            <c:strRef>
              <c:f>Entwicklung!$A$183</c:f>
              <c:strCache>
                <c:ptCount val="1"/>
                <c:pt idx="0">
                  <c:v>AfD</c:v>
                </c:pt>
              </c:strCache>
            </c:strRef>
          </c:tx>
          <c:spPr>
            <a:ln w="38100">
              <a:solidFill>
                <a:srgbClr val="00B0F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Entwicklung!$B$183:$G$183</c:f>
              <c:numCache>
                <c:formatCode>0.00%</c:formatCode>
                <c:ptCount val="6"/>
                <c:pt idx="4">
                  <c:v>0</c:v>
                </c:pt>
                <c:pt idx="5">
                  <c:v>5.7441253263707574E-2</c:v>
                </c:pt>
              </c:numCache>
            </c:numRef>
          </c:val>
          <c:smooth val="0"/>
          <c:extLst>
            <c:ext xmlns:c16="http://schemas.microsoft.com/office/drawing/2014/chart" uri="{C3380CC4-5D6E-409C-BE32-E72D297353CC}">
              <c16:uniqueId val="{00000004-FE51-4416-914D-CC5BD9868A13}"/>
            </c:ext>
          </c:extLst>
        </c:ser>
        <c:ser>
          <c:idx val="5"/>
          <c:order val="5"/>
          <c:tx>
            <c:strRef>
              <c:f>Entwicklung!$A$184</c:f>
              <c:strCache>
                <c:ptCount val="1"/>
                <c:pt idx="0">
                  <c:v>DIE LINKE</c:v>
                </c:pt>
              </c:strCache>
            </c:strRef>
          </c:tx>
          <c:spPr>
            <a:ln w="25400">
              <a:solidFill>
                <a:srgbClr val="FF0066"/>
              </a:solidFill>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Entwicklung!$B$184:$G$184</c:f>
              <c:numCache>
                <c:formatCode>0.00%</c:formatCode>
                <c:ptCount val="6"/>
                <c:pt idx="4">
                  <c:v>7.6923076923076927E-3</c:v>
                </c:pt>
                <c:pt idx="5">
                  <c:v>1.5665796344647518E-2</c:v>
                </c:pt>
              </c:numCache>
            </c:numRef>
          </c:val>
          <c:smooth val="0"/>
          <c:extLst>
            <c:ext xmlns:c16="http://schemas.microsoft.com/office/drawing/2014/chart" uri="{C3380CC4-5D6E-409C-BE32-E72D297353CC}">
              <c16:uniqueId val="{00000005-FE51-4416-914D-CC5BD9868A13}"/>
            </c:ext>
          </c:extLst>
        </c:ser>
        <c:dLbls>
          <c:showLegendKey val="0"/>
          <c:showVal val="0"/>
          <c:showCatName val="0"/>
          <c:showSerName val="0"/>
          <c:showPercent val="0"/>
          <c:showBubbleSize val="0"/>
        </c:dLbls>
        <c:smooth val="0"/>
        <c:axId val="69445504"/>
        <c:axId val="69447040"/>
      </c:lineChart>
      <c:catAx>
        <c:axId val="69445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7040"/>
        <c:crosses val="autoZero"/>
        <c:auto val="1"/>
        <c:lblAlgn val="ctr"/>
        <c:lblOffset val="100"/>
        <c:tickLblSkip val="1"/>
        <c:tickMarkSkip val="1"/>
        <c:noMultiLvlLbl val="0"/>
      </c:catAx>
      <c:valAx>
        <c:axId val="69447040"/>
        <c:scaling>
          <c:orientation val="minMax"/>
          <c:max val="0.70000000000000007"/>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5504"/>
        <c:crosses val="autoZero"/>
        <c:crossBetween val="between"/>
      </c:valAx>
      <c:spPr>
        <a:solidFill>
          <a:srgbClr val="C0C0C0"/>
        </a:solidFill>
        <a:ln w="12700">
          <a:solidFill>
            <a:srgbClr val="808080"/>
          </a:solidFill>
          <a:prstDash val="solid"/>
        </a:ln>
      </c:spPr>
    </c:plotArea>
    <c:legend>
      <c:legendPos val="r"/>
      <c:layout>
        <c:manualLayout>
          <c:xMode val="edge"/>
          <c:yMode val="edge"/>
          <c:x val="0.83884383415831676"/>
          <c:y val="8.9965761200265185E-2"/>
          <c:w val="0.1439057524559357"/>
          <c:h val="0.7493302091563813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43812491740069"/>
          <c:y val="8.9965549925575067E-2"/>
          <c:w val="0.70867840089746992"/>
          <c:h val="0.75432653399135952"/>
        </c:manualLayout>
      </c:layout>
      <c:lineChart>
        <c:grouping val="standard"/>
        <c:varyColors val="0"/>
        <c:ser>
          <c:idx val="0"/>
          <c:order val="0"/>
          <c:tx>
            <c:strRef>
              <c:f>Entwicklung!$A$198</c:f>
              <c:strCache>
                <c:ptCount val="1"/>
                <c:pt idx="0">
                  <c:v>CDU</c:v>
                </c:pt>
              </c:strCache>
            </c:strRef>
          </c:tx>
          <c:spPr>
            <a:ln w="38100">
              <a:solidFill>
                <a:srgbClr val="00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Entwicklung!$B$198:$G$198</c:f>
              <c:numCache>
                <c:formatCode>0.00%</c:formatCode>
                <c:ptCount val="6"/>
                <c:pt idx="0">
                  <c:v>0.38787878787878788</c:v>
                </c:pt>
                <c:pt idx="1">
                  <c:v>0.46341463414634149</c:v>
                </c:pt>
                <c:pt idx="2">
                  <c:v>0.61184210526315785</c:v>
                </c:pt>
                <c:pt idx="3">
                  <c:v>0.6</c:v>
                </c:pt>
                <c:pt idx="4">
                  <c:v>0.55000000000000004</c:v>
                </c:pt>
                <c:pt idx="5">
                  <c:v>0.65277777777777779</c:v>
                </c:pt>
              </c:numCache>
            </c:numRef>
          </c:val>
          <c:smooth val="0"/>
          <c:extLst>
            <c:ext xmlns:c16="http://schemas.microsoft.com/office/drawing/2014/chart" uri="{C3380CC4-5D6E-409C-BE32-E72D297353CC}">
              <c16:uniqueId val="{00000000-7EDA-49CF-846F-1E7B5D562876}"/>
            </c:ext>
          </c:extLst>
        </c:ser>
        <c:ser>
          <c:idx val="1"/>
          <c:order val="1"/>
          <c:tx>
            <c:strRef>
              <c:f>Entwicklung!$A$199</c:f>
              <c:strCache>
                <c:ptCount val="1"/>
                <c:pt idx="0">
                  <c:v>SPD</c:v>
                </c:pt>
              </c:strCache>
            </c:strRef>
          </c:tx>
          <c:spPr>
            <a:ln w="38100">
              <a:solidFill>
                <a:srgbClr val="FF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Entwicklung!$B$199:$G$199</c:f>
              <c:numCache>
                <c:formatCode>0.00%</c:formatCode>
                <c:ptCount val="6"/>
                <c:pt idx="0">
                  <c:v>0.31515151515151513</c:v>
                </c:pt>
                <c:pt idx="1">
                  <c:v>0.43089430894308944</c:v>
                </c:pt>
                <c:pt idx="2">
                  <c:v>0.28289473684210525</c:v>
                </c:pt>
                <c:pt idx="3">
                  <c:v>0.28888888888888886</c:v>
                </c:pt>
                <c:pt idx="4">
                  <c:v>0.31428571428571428</c:v>
                </c:pt>
                <c:pt idx="5">
                  <c:v>0.2638888888888889</c:v>
                </c:pt>
              </c:numCache>
            </c:numRef>
          </c:val>
          <c:smooth val="0"/>
          <c:extLst>
            <c:ext xmlns:c16="http://schemas.microsoft.com/office/drawing/2014/chart" uri="{C3380CC4-5D6E-409C-BE32-E72D297353CC}">
              <c16:uniqueId val="{00000001-7EDA-49CF-846F-1E7B5D562876}"/>
            </c:ext>
          </c:extLst>
        </c:ser>
        <c:ser>
          <c:idx val="2"/>
          <c:order val="2"/>
          <c:tx>
            <c:strRef>
              <c:f>Entwicklung!$A$200</c:f>
              <c:strCache>
                <c:ptCount val="1"/>
                <c:pt idx="0">
                  <c:v>FDP</c:v>
                </c:pt>
              </c:strCache>
            </c:strRef>
          </c:tx>
          <c:spPr>
            <a:ln w="38100">
              <a:solidFill>
                <a:srgbClr val="FFFF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Entwicklung!$B$200:$G$200</c:f>
              <c:numCache>
                <c:formatCode>0.00%</c:formatCode>
                <c:ptCount val="6"/>
                <c:pt idx="0">
                  <c:v>0.16969696969696971</c:v>
                </c:pt>
                <c:pt idx="1">
                  <c:v>4.878048780487805E-2</c:v>
                </c:pt>
                <c:pt idx="2">
                  <c:v>1.9736842105263157E-2</c:v>
                </c:pt>
                <c:pt idx="3">
                  <c:v>7.4074074074074077E-3</c:v>
                </c:pt>
                <c:pt idx="4">
                  <c:v>2.8571428571428571E-2</c:v>
                </c:pt>
                <c:pt idx="5">
                  <c:v>3.4722222222222224E-2</c:v>
                </c:pt>
              </c:numCache>
            </c:numRef>
          </c:val>
          <c:smooth val="0"/>
          <c:extLst>
            <c:ext xmlns:c16="http://schemas.microsoft.com/office/drawing/2014/chart" uri="{C3380CC4-5D6E-409C-BE32-E72D297353CC}">
              <c16:uniqueId val="{00000002-7EDA-49CF-846F-1E7B5D562876}"/>
            </c:ext>
          </c:extLst>
        </c:ser>
        <c:ser>
          <c:idx val="3"/>
          <c:order val="3"/>
          <c:tx>
            <c:strRef>
              <c:f>Entwicklung!$A$201</c:f>
              <c:strCache>
                <c:ptCount val="1"/>
                <c:pt idx="0">
                  <c:v>GRU</c:v>
                </c:pt>
              </c:strCache>
            </c:strRef>
          </c:tx>
          <c:spPr>
            <a:ln w="38100">
              <a:solidFill>
                <a:srgbClr val="339966"/>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Entwicklung!$B$201:$G$201</c:f>
              <c:numCache>
                <c:formatCode>0.00%</c:formatCode>
                <c:ptCount val="6"/>
                <c:pt idx="0">
                  <c:v>0.10909090909090909</c:v>
                </c:pt>
                <c:pt idx="1">
                  <c:v>1.6260162601626018E-2</c:v>
                </c:pt>
                <c:pt idx="2">
                  <c:v>4.6052631578947366E-2</c:v>
                </c:pt>
                <c:pt idx="3">
                  <c:v>2.9629629629629631E-2</c:v>
                </c:pt>
                <c:pt idx="4">
                  <c:v>0.05</c:v>
                </c:pt>
                <c:pt idx="5">
                  <c:v>1.3888888888888888E-2</c:v>
                </c:pt>
              </c:numCache>
            </c:numRef>
          </c:val>
          <c:smooth val="0"/>
          <c:extLst>
            <c:ext xmlns:c16="http://schemas.microsoft.com/office/drawing/2014/chart" uri="{C3380CC4-5D6E-409C-BE32-E72D297353CC}">
              <c16:uniqueId val="{00000003-7EDA-49CF-846F-1E7B5D562876}"/>
            </c:ext>
          </c:extLst>
        </c:ser>
        <c:ser>
          <c:idx val="4"/>
          <c:order val="4"/>
          <c:tx>
            <c:strRef>
              <c:f>Entwicklung!$A$202</c:f>
              <c:strCache>
                <c:ptCount val="1"/>
                <c:pt idx="0">
                  <c:v>AfD</c:v>
                </c:pt>
              </c:strCache>
            </c:strRef>
          </c:tx>
          <c:spPr>
            <a:ln w="38100">
              <a:solidFill>
                <a:srgbClr val="00B0F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Entwicklung!$B$202:$G$202</c:f>
              <c:numCache>
                <c:formatCode>0.00%</c:formatCode>
                <c:ptCount val="6"/>
                <c:pt idx="4">
                  <c:v>0</c:v>
                </c:pt>
                <c:pt idx="5">
                  <c:v>6.9444444444444441E-3</c:v>
                </c:pt>
              </c:numCache>
            </c:numRef>
          </c:val>
          <c:smooth val="0"/>
          <c:extLst>
            <c:ext xmlns:c16="http://schemas.microsoft.com/office/drawing/2014/chart" uri="{C3380CC4-5D6E-409C-BE32-E72D297353CC}">
              <c16:uniqueId val="{00000004-7EDA-49CF-846F-1E7B5D562876}"/>
            </c:ext>
          </c:extLst>
        </c:ser>
        <c:ser>
          <c:idx val="5"/>
          <c:order val="5"/>
          <c:tx>
            <c:strRef>
              <c:f>Entwicklung!$A$203</c:f>
              <c:strCache>
                <c:ptCount val="1"/>
                <c:pt idx="0">
                  <c:v>DIE LINKE</c:v>
                </c:pt>
              </c:strCache>
            </c:strRef>
          </c:tx>
          <c:spPr>
            <a:ln w="25400">
              <a:solidFill>
                <a:srgbClr val="FF0066"/>
              </a:solidFill>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Entwicklung!$B$203:$G$203</c:f>
              <c:numCache>
                <c:formatCode>0.00%</c:formatCode>
                <c:ptCount val="6"/>
                <c:pt idx="4">
                  <c:v>2.1428571428571429E-2</c:v>
                </c:pt>
                <c:pt idx="5">
                  <c:v>2.0833333333333332E-2</c:v>
                </c:pt>
              </c:numCache>
            </c:numRef>
          </c:val>
          <c:smooth val="0"/>
          <c:extLst>
            <c:ext xmlns:c16="http://schemas.microsoft.com/office/drawing/2014/chart" uri="{C3380CC4-5D6E-409C-BE32-E72D297353CC}">
              <c16:uniqueId val="{00000005-7EDA-49CF-846F-1E7B5D562876}"/>
            </c:ext>
          </c:extLst>
        </c:ser>
        <c:dLbls>
          <c:showLegendKey val="0"/>
          <c:showVal val="0"/>
          <c:showCatName val="0"/>
          <c:showSerName val="0"/>
          <c:showPercent val="0"/>
          <c:showBubbleSize val="0"/>
        </c:dLbls>
        <c:smooth val="0"/>
        <c:axId val="69445504"/>
        <c:axId val="69447040"/>
      </c:lineChart>
      <c:catAx>
        <c:axId val="69445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7040"/>
        <c:crosses val="autoZero"/>
        <c:auto val="1"/>
        <c:lblAlgn val="ctr"/>
        <c:lblOffset val="100"/>
        <c:tickLblSkip val="1"/>
        <c:tickMarkSkip val="1"/>
        <c:noMultiLvlLbl val="0"/>
      </c:catAx>
      <c:valAx>
        <c:axId val="69447040"/>
        <c:scaling>
          <c:orientation val="minMax"/>
          <c:max val="0.70000000000000007"/>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5504"/>
        <c:crosses val="autoZero"/>
        <c:crossBetween val="between"/>
      </c:valAx>
      <c:spPr>
        <a:solidFill>
          <a:srgbClr val="C0C0C0"/>
        </a:solidFill>
        <a:ln w="12700">
          <a:solidFill>
            <a:srgbClr val="808080"/>
          </a:solidFill>
          <a:prstDash val="solid"/>
        </a:ln>
      </c:spPr>
    </c:plotArea>
    <c:legend>
      <c:legendPos val="r"/>
      <c:layout>
        <c:manualLayout>
          <c:xMode val="edge"/>
          <c:yMode val="edge"/>
          <c:x val="0.83884383415831676"/>
          <c:y val="8.9965761200265185E-2"/>
          <c:w val="0.1439057524559357"/>
          <c:h val="0.7493302091563813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'2017'!$A$66:$B$66</c:f>
              <c:strCache>
                <c:ptCount val="2"/>
                <c:pt idx="0">
                  <c:v>003-Beverungen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EB48-4369-9FB3-9C872FA3EDDA}"/>
              </c:ext>
            </c:extLst>
          </c:dPt>
          <c:dPt>
            <c:idx val="1"/>
            <c:invertIfNegative val="0"/>
            <c:bubble3D val="0"/>
            <c:spPr>
              <a:solidFill>
                <a:srgbClr val="FF0000"/>
              </a:solidFill>
            </c:spPr>
            <c:extLst>
              <c:ext xmlns:c16="http://schemas.microsoft.com/office/drawing/2014/chart" uri="{C3380CC4-5D6E-409C-BE32-E72D297353CC}">
                <c16:uniqueId val="{00000003-EB48-4369-9FB3-9C872FA3EDDA}"/>
              </c:ext>
            </c:extLst>
          </c:dPt>
          <c:dPt>
            <c:idx val="2"/>
            <c:invertIfNegative val="0"/>
            <c:bubble3D val="0"/>
            <c:spPr>
              <a:solidFill>
                <a:srgbClr val="FFFF00"/>
              </a:solidFill>
            </c:spPr>
            <c:extLst>
              <c:ext xmlns:c16="http://schemas.microsoft.com/office/drawing/2014/chart" uri="{C3380CC4-5D6E-409C-BE32-E72D297353CC}">
                <c16:uniqueId val="{00000005-EB48-4369-9FB3-9C872FA3EDDA}"/>
              </c:ext>
            </c:extLst>
          </c:dPt>
          <c:dPt>
            <c:idx val="3"/>
            <c:invertIfNegative val="0"/>
            <c:bubble3D val="0"/>
            <c:spPr>
              <a:solidFill>
                <a:srgbClr val="00B050"/>
              </a:solidFill>
            </c:spPr>
            <c:extLst>
              <c:ext xmlns:c16="http://schemas.microsoft.com/office/drawing/2014/chart" uri="{C3380CC4-5D6E-409C-BE32-E72D297353CC}">
                <c16:uniqueId val="{00000007-EB48-4369-9FB3-9C872FA3EDDA}"/>
              </c:ext>
            </c:extLst>
          </c:dPt>
          <c:dPt>
            <c:idx val="4"/>
            <c:invertIfNegative val="0"/>
            <c:bubble3D val="0"/>
            <c:spPr>
              <a:solidFill>
                <a:srgbClr val="FF0066"/>
              </a:solidFill>
            </c:spPr>
            <c:extLst>
              <c:ext xmlns:c16="http://schemas.microsoft.com/office/drawing/2014/chart" uri="{C3380CC4-5D6E-409C-BE32-E72D297353CC}">
                <c16:uniqueId val="{00000009-EB48-4369-9FB3-9C872FA3EDDA}"/>
              </c:ext>
            </c:extLst>
          </c:dPt>
          <c:dPt>
            <c:idx val="5"/>
            <c:invertIfNegative val="0"/>
            <c:bubble3D val="0"/>
            <c:spPr>
              <a:solidFill>
                <a:schemeClr val="tx2">
                  <a:lumMod val="60000"/>
                  <a:lumOff val="40000"/>
                </a:schemeClr>
              </a:solidFill>
            </c:spPr>
            <c:extLst>
              <c:ext xmlns:c16="http://schemas.microsoft.com/office/drawing/2014/chart" uri="{C3380CC4-5D6E-409C-BE32-E72D297353CC}">
                <c16:uniqueId val="{0000000B-EB48-4369-9FB3-9C872FA3EDDA}"/>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'2017'!$C$28:$I$28</c:f>
              <c:strCache>
                <c:ptCount val="7"/>
                <c:pt idx="0">
                  <c:v>CDU</c:v>
                </c:pt>
                <c:pt idx="1">
                  <c:v>SPD</c:v>
                </c:pt>
                <c:pt idx="2">
                  <c:v>FDP</c:v>
                </c:pt>
                <c:pt idx="3">
                  <c:v>Grüne</c:v>
                </c:pt>
                <c:pt idx="4">
                  <c:v>Die Linke</c:v>
                </c:pt>
                <c:pt idx="5">
                  <c:v>AfD</c:v>
                </c:pt>
                <c:pt idx="6">
                  <c:v>Sonstige</c:v>
                </c:pt>
              </c:strCache>
            </c:strRef>
          </c:cat>
          <c:val>
            <c:numRef>
              <c:f>'2017'!$C$66:$I$66</c:f>
              <c:numCache>
                <c:formatCode>0.00%</c:formatCode>
                <c:ptCount val="7"/>
                <c:pt idx="0">
                  <c:v>2.2490386640968141E-2</c:v>
                </c:pt>
                <c:pt idx="1">
                  <c:v>-3.7132876587422592E-2</c:v>
                </c:pt>
                <c:pt idx="2">
                  <c:v>3.8453436127364807E-3</c:v>
                </c:pt>
                <c:pt idx="3">
                  <c:v>-2.4131653497753473E-2</c:v>
                </c:pt>
                <c:pt idx="4">
                  <c:v>1.9043017895605613E-2</c:v>
                </c:pt>
                <c:pt idx="5">
                  <c:v>4.553415061295972E-2</c:v>
                </c:pt>
                <c:pt idx="6">
                  <c:v>3.4372160462889538E-2</c:v>
                </c:pt>
              </c:numCache>
            </c:numRef>
          </c:val>
          <c:extLst>
            <c:ext xmlns:c16="http://schemas.microsoft.com/office/drawing/2014/chart" uri="{C3380CC4-5D6E-409C-BE32-E72D297353CC}">
              <c16:uniqueId val="{0000000C-EB48-4369-9FB3-9C872FA3EDDA}"/>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43812491740069"/>
          <c:y val="8.9965549925575067E-2"/>
          <c:w val="0.70867840089746992"/>
          <c:h val="0.75432653399135952"/>
        </c:manualLayout>
      </c:layout>
      <c:lineChart>
        <c:grouping val="standard"/>
        <c:varyColors val="0"/>
        <c:ser>
          <c:idx val="0"/>
          <c:order val="0"/>
          <c:tx>
            <c:strRef>
              <c:f>Entwicklung!$A$217</c:f>
              <c:strCache>
                <c:ptCount val="1"/>
                <c:pt idx="0">
                  <c:v>CDU</c:v>
                </c:pt>
              </c:strCache>
            </c:strRef>
          </c:tx>
          <c:spPr>
            <a:ln w="38100">
              <a:solidFill>
                <a:srgbClr val="00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Entwicklung!$B$217:$G$217</c:f>
              <c:numCache>
                <c:formatCode>0.00%</c:formatCode>
                <c:ptCount val="6"/>
                <c:pt idx="0">
                  <c:v>0.71134020618556704</c:v>
                </c:pt>
                <c:pt idx="1">
                  <c:v>0.67469879518072284</c:v>
                </c:pt>
                <c:pt idx="2">
                  <c:v>0.76136363636363635</c:v>
                </c:pt>
                <c:pt idx="3">
                  <c:v>0.651685393258427</c:v>
                </c:pt>
                <c:pt idx="4">
                  <c:v>0.5</c:v>
                </c:pt>
                <c:pt idx="5">
                  <c:v>0.65625</c:v>
                </c:pt>
              </c:numCache>
            </c:numRef>
          </c:val>
          <c:smooth val="0"/>
          <c:extLst>
            <c:ext xmlns:c16="http://schemas.microsoft.com/office/drawing/2014/chart" uri="{C3380CC4-5D6E-409C-BE32-E72D297353CC}">
              <c16:uniqueId val="{00000000-BB67-4FEC-B450-2A8DD3508BEA}"/>
            </c:ext>
          </c:extLst>
        </c:ser>
        <c:ser>
          <c:idx val="1"/>
          <c:order val="1"/>
          <c:tx>
            <c:strRef>
              <c:f>Entwicklung!$A$218</c:f>
              <c:strCache>
                <c:ptCount val="1"/>
                <c:pt idx="0">
                  <c:v>SPD</c:v>
                </c:pt>
              </c:strCache>
            </c:strRef>
          </c:tx>
          <c:spPr>
            <a:ln w="38100">
              <a:solidFill>
                <a:srgbClr val="FF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Entwicklung!$B$218:$G$218</c:f>
              <c:numCache>
                <c:formatCode>0.00%</c:formatCode>
                <c:ptCount val="6"/>
                <c:pt idx="0">
                  <c:v>0.16494845360824742</c:v>
                </c:pt>
                <c:pt idx="1">
                  <c:v>0.21686746987951808</c:v>
                </c:pt>
                <c:pt idx="2">
                  <c:v>0.11363636363636363</c:v>
                </c:pt>
                <c:pt idx="3">
                  <c:v>0.19101123595505617</c:v>
                </c:pt>
                <c:pt idx="4">
                  <c:v>0.3</c:v>
                </c:pt>
                <c:pt idx="5">
                  <c:v>0.20833333333333334</c:v>
                </c:pt>
              </c:numCache>
            </c:numRef>
          </c:val>
          <c:smooth val="0"/>
          <c:extLst>
            <c:ext xmlns:c16="http://schemas.microsoft.com/office/drawing/2014/chart" uri="{C3380CC4-5D6E-409C-BE32-E72D297353CC}">
              <c16:uniqueId val="{00000001-BB67-4FEC-B450-2A8DD3508BEA}"/>
            </c:ext>
          </c:extLst>
        </c:ser>
        <c:ser>
          <c:idx val="2"/>
          <c:order val="2"/>
          <c:tx>
            <c:strRef>
              <c:f>Entwicklung!$A$219</c:f>
              <c:strCache>
                <c:ptCount val="1"/>
                <c:pt idx="0">
                  <c:v>FDP</c:v>
                </c:pt>
              </c:strCache>
            </c:strRef>
          </c:tx>
          <c:spPr>
            <a:ln w="38100">
              <a:solidFill>
                <a:srgbClr val="FFFF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Entwicklung!$B$219:$G$219</c:f>
              <c:numCache>
                <c:formatCode>0.00%</c:formatCode>
                <c:ptCount val="6"/>
                <c:pt idx="0">
                  <c:v>3.0927835051546393E-2</c:v>
                </c:pt>
                <c:pt idx="1">
                  <c:v>8.4337349397590355E-2</c:v>
                </c:pt>
                <c:pt idx="2">
                  <c:v>9.0909090909090912E-2</c:v>
                </c:pt>
                <c:pt idx="3">
                  <c:v>3.3707865168539325E-2</c:v>
                </c:pt>
                <c:pt idx="4">
                  <c:v>2.2222222222222223E-2</c:v>
                </c:pt>
                <c:pt idx="5">
                  <c:v>7.2916666666666671E-2</c:v>
                </c:pt>
              </c:numCache>
            </c:numRef>
          </c:val>
          <c:smooth val="0"/>
          <c:extLst>
            <c:ext xmlns:c16="http://schemas.microsoft.com/office/drawing/2014/chart" uri="{C3380CC4-5D6E-409C-BE32-E72D297353CC}">
              <c16:uniqueId val="{00000002-BB67-4FEC-B450-2A8DD3508BEA}"/>
            </c:ext>
          </c:extLst>
        </c:ser>
        <c:ser>
          <c:idx val="3"/>
          <c:order val="3"/>
          <c:tx>
            <c:strRef>
              <c:f>Entwicklung!$A$220</c:f>
              <c:strCache>
                <c:ptCount val="1"/>
                <c:pt idx="0">
                  <c:v>GRU</c:v>
                </c:pt>
              </c:strCache>
            </c:strRef>
          </c:tx>
          <c:spPr>
            <a:ln w="38100">
              <a:solidFill>
                <a:srgbClr val="339966"/>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Entwicklung!$B$220:$G$220</c:f>
              <c:numCache>
                <c:formatCode>0.00%</c:formatCode>
                <c:ptCount val="6"/>
                <c:pt idx="0">
                  <c:v>8.247422680412371E-2</c:v>
                </c:pt>
                <c:pt idx="1">
                  <c:v>1.2048192771084338E-2</c:v>
                </c:pt>
                <c:pt idx="2">
                  <c:v>0</c:v>
                </c:pt>
                <c:pt idx="3">
                  <c:v>7.8651685393258425E-2</c:v>
                </c:pt>
                <c:pt idx="4">
                  <c:v>0.1</c:v>
                </c:pt>
                <c:pt idx="5">
                  <c:v>5.2083333333333336E-2</c:v>
                </c:pt>
              </c:numCache>
            </c:numRef>
          </c:val>
          <c:smooth val="0"/>
          <c:extLst>
            <c:ext xmlns:c16="http://schemas.microsoft.com/office/drawing/2014/chart" uri="{C3380CC4-5D6E-409C-BE32-E72D297353CC}">
              <c16:uniqueId val="{00000003-BB67-4FEC-B450-2A8DD3508BEA}"/>
            </c:ext>
          </c:extLst>
        </c:ser>
        <c:ser>
          <c:idx val="4"/>
          <c:order val="4"/>
          <c:tx>
            <c:strRef>
              <c:f>Entwicklung!$A$221</c:f>
              <c:strCache>
                <c:ptCount val="1"/>
                <c:pt idx="0">
                  <c:v>AfD</c:v>
                </c:pt>
              </c:strCache>
            </c:strRef>
          </c:tx>
          <c:spPr>
            <a:ln w="38100">
              <a:solidFill>
                <a:srgbClr val="00B0F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Entwicklung!$B$221:$G$221</c:f>
              <c:numCache>
                <c:formatCode>0.00%</c:formatCode>
                <c:ptCount val="6"/>
                <c:pt idx="4">
                  <c:v>0</c:v>
                </c:pt>
                <c:pt idx="5">
                  <c:v>0</c:v>
                </c:pt>
              </c:numCache>
            </c:numRef>
          </c:val>
          <c:smooth val="0"/>
          <c:extLst>
            <c:ext xmlns:c16="http://schemas.microsoft.com/office/drawing/2014/chart" uri="{C3380CC4-5D6E-409C-BE32-E72D297353CC}">
              <c16:uniqueId val="{00000004-BB67-4FEC-B450-2A8DD3508BEA}"/>
            </c:ext>
          </c:extLst>
        </c:ser>
        <c:ser>
          <c:idx val="5"/>
          <c:order val="5"/>
          <c:tx>
            <c:strRef>
              <c:f>Entwicklung!$A$222</c:f>
              <c:strCache>
                <c:ptCount val="1"/>
                <c:pt idx="0">
                  <c:v>DIE LINKE</c:v>
                </c:pt>
              </c:strCache>
            </c:strRef>
          </c:tx>
          <c:spPr>
            <a:ln w="25400">
              <a:solidFill>
                <a:srgbClr val="FF0066"/>
              </a:solidFill>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Entwicklung!$B$222:$G$222</c:f>
              <c:numCache>
                <c:formatCode>0.00%</c:formatCode>
                <c:ptCount val="6"/>
                <c:pt idx="4">
                  <c:v>2.2222222222222223E-2</c:v>
                </c:pt>
                <c:pt idx="5">
                  <c:v>1.0416666666666666E-2</c:v>
                </c:pt>
              </c:numCache>
            </c:numRef>
          </c:val>
          <c:smooth val="0"/>
          <c:extLst>
            <c:ext xmlns:c16="http://schemas.microsoft.com/office/drawing/2014/chart" uri="{C3380CC4-5D6E-409C-BE32-E72D297353CC}">
              <c16:uniqueId val="{00000005-BB67-4FEC-B450-2A8DD3508BEA}"/>
            </c:ext>
          </c:extLst>
        </c:ser>
        <c:dLbls>
          <c:showLegendKey val="0"/>
          <c:showVal val="0"/>
          <c:showCatName val="0"/>
          <c:showSerName val="0"/>
          <c:showPercent val="0"/>
          <c:showBubbleSize val="0"/>
        </c:dLbls>
        <c:smooth val="0"/>
        <c:axId val="69445504"/>
        <c:axId val="69447040"/>
      </c:lineChart>
      <c:catAx>
        <c:axId val="69445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7040"/>
        <c:crosses val="autoZero"/>
        <c:auto val="1"/>
        <c:lblAlgn val="ctr"/>
        <c:lblOffset val="100"/>
        <c:tickLblSkip val="1"/>
        <c:tickMarkSkip val="1"/>
        <c:noMultiLvlLbl val="0"/>
      </c:catAx>
      <c:valAx>
        <c:axId val="69447040"/>
        <c:scaling>
          <c:orientation val="minMax"/>
          <c:max val="0.8"/>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5504"/>
        <c:crosses val="autoZero"/>
        <c:crossBetween val="between"/>
      </c:valAx>
      <c:spPr>
        <a:solidFill>
          <a:srgbClr val="C0C0C0"/>
        </a:solidFill>
        <a:ln w="12700">
          <a:solidFill>
            <a:srgbClr val="808080"/>
          </a:solidFill>
          <a:prstDash val="solid"/>
        </a:ln>
      </c:spPr>
    </c:plotArea>
    <c:legend>
      <c:legendPos val="r"/>
      <c:layout>
        <c:manualLayout>
          <c:xMode val="edge"/>
          <c:yMode val="edge"/>
          <c:x val="0.83884383415831676"/>
          <c:y val="8.9965761200265185E-2"/>
          <c:w val="0.1439057524559357"/>
          <c:h val="0.7493302091563813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43812491740069"/>
          <c:y val="8.9965549925575067E-2"/>
          <c:w val="0.70867840089746992"/>
          <c:h val="0.75432653399135952"/>
        </c:manualLayout>
      </c:layout>
      <c:lineChart>
        <c:grouping val="standard"/>
        <c:varyColors val="0"/>
        <c:ser>
          <c:idx val="0"/>
          <c:order val="0"/>
          <c:tx>
            <c:strRef>
              <c:f>Entwicklung!$A$236</c:f>
              <c:strCache>
                <c:ptCount val="1"/>
                <c:pt idx="0">
                  <c:v>CDU</c:v>
                </c:pt>
              </c:strCache>
            </c:strRef>
          </c:tx>
          <c:spPr>
            <a:ln w="38100">
              <a:solidFill>
                <a:srgbClr val="00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Entwicklung!$B$236:$G$236</c:f>
              <c:numCache>
                <c:formatCode>0.00%</c:formatCode>
                <c:ptCount val="6"/>
                <c:pt idx="0">
                  <c:v>0.69117647058823528</c:v>
                </c:pt>
                <c:pt idx="1">
                  <c:v>0.73728813559322037</c:v>
                </c:pt>
                <c:pt idx="2">
                  <c:v>0.81632653061224492</c:v>
                </c:pt>
                <c:pt idx="3">
                  <c:v>0.65413533834586468</c:v>
                </c:pt>
                <c:pt idx="4">
                  <c:v>0.71186440677966101</c:v>
                </c:pt>
                <c:pt idx="5">
                  <c:v>0.62773722627737227</c:v>
                </c:pt>
              </c:numCache>
            </c:numRef>
          </c:val>
          <c:smooth val="0"/>
          <c:extLst>
            <c:ext xmlns:c16="http://schemas.microsoft.com/office/drawing/2014/chart" uri="{C3380CC4-5D6E-409C-BE32-E72D297353CC}">
              <c16:uniqueId val="{00000000-6A2F-463E-B729-DDF3891EFA91}"/>
            </c:ext>
          </c:extLst>
        </c:ser>
        <c:ser>
          <c:idx val="1"/>
          <c:order val="1"/>
          <c:tx>
            <c:strRef>
              <c:f>Entwicklung!$A$237</c:f>
              <c:strCache>
                <c:ptCount val="1"/>
                <c:pt idx="0">
                  <c:v>SPD</c:v>
                </c:pt>
              </c:strCache>
            </c:strRef>
          </c:tx>
          <c:spPr>
            <a:ln w="38100">
              <a:solidFill>
                <a:srgbClr val="FF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Entwicklung!$B$237:$G$237</c:f>
              <c:numCache>
                <c:formatCode>0.00%</c:formatCode>
                <c:ptCount val="6"/>
                <c:pt idx="0">
                  <c:v>0.22794117647058823</c:v>
                </c:pt>
                <c:pt idx="1">
                  <c:v>0.1864406779661017</c:v>
                </c:pt>
                <c:pt idx="2">
                  <c:v>0.10884353741496598</c:v>
                </c:pt>
                <c:pt idx="3">
                  <c:v>0.24060150375939848</c:v>
                </c:pt>
                <c:pt idx="4">
                  <c:v>0.1864406779661017</c:v>
                </c:pt>
                <c:pt idx="5">
                  <c:v>0.19708029197080293</c:v>
                </c:pt>
              </c:numCache>
            </c:numRef>
          </c:val>
          <c:smooth val="0"/>
          <c:extLst>
            <c:ext xmlns:c16="http://schemas.microsoft.com/office/drawing/2014/chart" uri="{C3380CC4-5D6E-409C-BE32-E72D297353CC}">
              <c16:uniqueId val="{00000001-6A2F-463E-B729-DDF3891EFA91}"/>
            </c:ext>
          </c:extLst>
        </c:ser>
        <c:ser>
          <c:idx val="2"/>
          <c:order val="2"/>
          <c:tx>
            <c:strRef>
              <c:f>Entwicklung!$A$238</c:f>
              <c:strCache>
                <c:ptCount val="1"/>
                <c:pt idx="0">
                  <c:v>FDP</c:v>
                </c:pt>
              </c:strCache>
            </c:strRef>
          </c:tx>
          <c:spPr>
            <a:ln w="38100">
              <a:solidFill>
                <a:srgbClr val="FFFF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Entwicklung!$B$238:$G$238</c:f>
              <c:numCache>
                <c:formatCode>0.00%</c:formatCode>
                <c:ptCount val="6"/>
                <c:pt idx="0">
                  <c:v>2.2058823529411766E-2</c:v>
                </c:pt>
                <c:pt idx="1">
                  <c:v>6.7796610169491525E-2</c:v>
                </c:pt>
                <c:pt idx="2">
                  <c:v>2.7210884353741496E-2</c:v>
                </c:pt>
                <c:pt idx="3">
                  <c:v>6.0150375939849621E-2</c:v>
                </c:pt>
                <c:pt idx="4">
                  <c:v>4.2372881355932202E-2</c:v>
                </c:pt>
                <c:pt idx="5">
                  <c:v>8.7591240875912413E-2</c:v>
                </c:pt>
              </c:numCache>
            </c:numRef>
          </c:val>
          <c:smooth val="0"/>
          <c:extLst>
            <c:ext xmlns:c16="http://schemas.microsoft.com/office/drawing/2014/chart" uri="{C3380CC4-5D6E-409C-BE32-E72D297353CC}">
              <c16:uniqueId val="{00000002-6A2F-463E-B729-DDF3891EFA91}"/>
            </c:ext>
          </c:extLst>
        </c:ser>
        <c:ser>
          <c:idx val="3"/>
          <c:order val="3"/>
          <c:tx>
            <c:strRef>
              <c:f>Entwicklung!$A$239</c:f>
              <c:strCache>
                <c:ptCount val="1"/>
                <c:pt idx="0">
                  <c:v>GRU</c:v>
                </c:pt>
              </c:strCache>
            </c:strRef>
          </c:tx>
          <c:spPr>
            <a:ln w="38100">
              <a:solidFill>
                <a:srgbClr val="339966"/>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Entwicklung!$B$239:$G$239</c:f>
              <c:numCache>
                <c:formatCode>0.00%</c:formatCode>
                <c:ptCount val="6"/>
                <c:pt idx="0">
                  <c:v>5.8823529411764705E-2</c:v>
                </c:pt>
                <c:pt idx="1">
                  <c:v>0</c:v>
                </c:pt>
                <c:pt idx="2">
                  <c:v>1.3605442176870748E-2</c:v>
                </c:pt>
                <c:pt idx="3">
                  <c:v>0</c:v>
                </c:pt>
                <c:pt idx="4">
                  <c:v>8.4745762711864406E-3</c:v>
                </c:pt>
                <c:pt idx="5">
                  <c:v>2.9197080291970802E-2</c:v>
                </c:pt>
              </c:numCache>
            </c:numRef>
          </c:val>
          <c:smooth val="0"/>
          <c:extLst>
            <c:ext xmlns:c16="http://schemas.microsoft.com/office/drawing/2014/chart" uri="{C3380CC4-5D6E-409C-BE32-E72D297353CC}">
              <c16:uniqueId val="{00000003-6A2F-463E-B729-DDF3891EFA91}"/>
            </c:ext>
          </c:extLst>
        </c:ser>
        <c:ser>
          <c:idx val="4"/>
          <c:order val="4"/>
          <c:tx>
            <c:strRef>
              <c:f>Entwicklung!$A$240</c:f>
              <c:strCache>
                <c:ptCount val="1"/>
                <c:pt idx="0">
                  <c:v>AfD</c:v>
                </c:pt>
              </c:strCache>
            </c:strRef>
          </c:tx>
          <c:spPr>
            <a:ln w="38100">
              <a:solidFill>
                <a:srgbClr val="00B0F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Entwicklung!$B$240:$G$240</c:f>
              <c:numCache>
                <c:formatCode>0.00%</c:formatCode>
                <c:ptCount val="6"/>
                <c:pt idx="4">
                  <c:v>0</c:v>
                </c:pt>
                <c:pt idx="5">
                  <c:v>2.9197080291970802E-2</c:v>
                </c:pt>
              </c:numCache>
            </c:numRef>
          </c:val>
          <c:smooth val="0"/>
          <c:extLst>
            <c:ext xmlns:c16="http://schemas.microsoft.com/office/drawing/2014/chart" uri="{C3380CC4-5D6E-409C-BE32-E72D297353CC}">
              <c16:uniqueId val="{00000004-6A2F-463E-B729-DDF3891EFA91}"/>
            </c:ext>
          </c:extLst>
        </c:ser>
        <c:ser>
          <c:idx val="5"/>
          <c:order val="5"/>
          <c:tx>
            <c:strRef>
              <c:f>Entwicklung!$A$241</c:f>
              <c:strCache>
                <c:ptCount val="1"/>
                <c:pt idx="0">
                  <c:v>DIE LINKE</c:v>
                </c:pt>
              </c:strCache>
            </c:strRef>
          </c:tx>
          <c:spPr>
            <a:ln w="25400">
              <a:solidFill>
                <a:srgbClr val="FF0066"/>
              </a:solidFill>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Entwicklung!$B$241:$G$241</c:f>
              <c:numCache>
                <c:formatCode>0.00%</c:formatCode>
                <c:ptCount val="6"/>
                <c:pt idx="4">
                  <c:v>1.6949152542372881E-2</c:v>
                </c:pt>
                <c:pt idx="5">
                  <c:v>2.9197080291970802E-2</c:v>
                </c:pt>
              </c:numCache>
            </c:numRef>
          </c:val>
          <c:smooth val="0"/>
          <c:extLst>
            <c:ext xmlns:c16="http://schemas.microsoft.com/office/drawing/2014/chart" uri="{C3380CC4-5D6E-409C-BE32-E72D297353CC}">
              <c16:uniqueId val="{00000005-6A2F-463E-B729-DDF3891EFA91}"/>
            </c:ext>
          </c:extLst>
        </c:ser>
        <c:dLbls>
          <c:showLegendKey val="0"/>
          <c:showVal val="0"/>
          <c:showCatName val="0"/>
          <c:showSerName val="0"/>
          <c:showPercent val="0"/>
          <c:showBubbleSize val="0"/>
        </c:dLbls>
        <c:smooth val="0"/>
        <c:axId val="69445504"/>
        <c:axId val="69447040"/>
      </c:lineChart>
      <c:catAx>
        <c:axId val="69445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7040"/>
        <c:crosses val="autoZero"/>
        <c:auto val="1"/>
        <c:lblAlgn val="ctr"/>
        <c:lblOffset val="100"/>
        <c:tickLblSkip val="1"/>
        <c:tickMarkSkip val="1"/>
        <c:noMultiLvlLbl val="0"/>
      </c:catAx>
      <c:valAx>
        <c:axId val="69447040"/>
        <c:scaling>
          <c:orientation val="minMax"/>
          <c:max val="0.9"/>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5504"/>
        <c:crosses val="autoZero"/>
        <c:crossBetween val="between"/>
      </c:valAx>
      <c:spPr>
        <a:solidFill>
          <a:srgbClr val="C0C0C0"/>
        </a:solidFill>
        <a:ln w="12700">
          <a:solidFill>
            <a:srgbClr val="808080"/>
          </a:solidFill>
          <a:prstDash val="solid"/>
        </a:ln>
      </c:spPr>
    </c:plotArea>
    <c:legend>
      <c:legendPos val="r"/>
      <c:layout>
        <c:manualLayout>
          <c:xMode val="edge"/>
          <c:yMode val="edge"/>
          <c:x val="0.83884383415831676"/>
          <c:y val="8.9965761200265185E-2"/>
          <c:w val="0.1439057524559357"/>
          <c:h val="0.7493302091563813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43812491740069"/>
          <c:y val="8.9965549925575067E-2"/>
          <c:w val="0.70867840089746992"/>
          <c:h val="0.75432653399135952"/>
        </c:manualLayout>
      </c:layout>
      <c:lineChart>
        <c:grouping val="standard"/>
        <c:varyColors val="0"/>
        <c:ser>
          <c:idx val="0"/>
          <c:order val="0"/>
          <c:tx>
            <c:strRef>
              <c:f>Entwicklung!$A$255</c:f>
              <c:strCache>
                <c:ptCount val="1"/>
                <c:pt idx="0">
                  <c:v>CDU</c:v>
                </c:pt>
              </c:strCache>
            </c:strRef>
          </c:tx>
          <c:spPr>
            <a:ln w="38100">
              <a:solidFill>
                <a:srgbClr val="00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Entwicklung!$B$255:$G$255</c:f>
              <c:numCache>
                <c:formatCode>0.00%</c:formatCode>
                <c:ptCount val="6"/>
                <c:pt idx="0">
                  <c:v>0.58078602620087338</c:v>
                </c:pt>
                <c:pt idx="1">
                  <c:v>0.55778894472361806</c:v>
                </c:pt>
                <c:pt idx="2">
                  <c:v>0.62469733656174331</c:v>
                </c:pt>
                <c:pt idx="3">
                  <c:v>0.55840455840455838</c:v>
                </c:pt>
                <c:pt idx="4">
                  <c:v>0.5</c:v>
                </c:pt>
                <c:pt idx="5">
                  <c:v>0.58571428571428574</c:v>
                </c:pt>
              </c:numCache>
            </c:numRef>
          </c:val>
          <c:smooth val="0"/>
          <c:extLst>
            <c:ext xmlns:c16="http://schemas.microsoft.com/office/drawing/2014/chart" uri="{C3380CC4-5D6E-409C-BE32-E72D297353CC}">
              <c16:uniqueId val="{00000000-02B4-41C0-946C-B9620FA4BA82}"/>
            </c:ext>
          </c:extLst>
        </c:ser>
        <c:ser>
          <c:idx val="1"/>
          <c:order val="1"/>
          <c:tx>
            <c:strRef>
              <c:f>Entwicklung!$A$256</c:f>
              <c:strCache>
                <c:ptCount val="1"/>
                <c:pt idx="0">
                  <c:v>SPD</c:v>
                </c:pt>
              </c:strCache>
            </c:strRef>
          </c:tx>
          <c:spPr>
            <a:ln w="38100">
              <a:solidFill>
                <a:srgbClr val="FF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Entwicklung!$B$256:$G$256</c:f>
              <c:numCache>
                <c:formatCode>0.00%</c:formatCode>
                <c:ptCount val="6"/>
                <c:pt idx="0">
                  <c:v>0.26855895196506552</c:v>
                </c:pt>
                <c:pt idx="1">
                  <c:v>0.28643216080402012</c:v>
                </c:pt>
                <c:pt idx="2">
                  <c:v>0.19612590799031476</c:v>
                </c:pt>
                <c:pt idx="3">
                  <c:v>0.21937321937321938</c:v>
                </c:pt>
                <c:pt idx="4">
                  <c:v>0.25815217391304346</c:v>
                </c:pt>
                <c:pt idx="5">
                  <c:v>0.22285714285714286</c:v>
                </c:pt>
              </c:numCache>
            </c:numRef>
          </c:val>
          <c:smooth val="0"/>
          <c:extLst>
            <c:ext xmlns:c16="http://schemas.microsoft.com/office/drawing/2014/chart" uri="{C3380CC4-5D6E-409C-BE32-E72D297353CC}">
              <c16:uniqueId val="{00000001-02B4-41C0-946C-B9620FA4BA82}"/>
            </c:ext>
          </c:extLst>
        </c:ser>
        <c:ser>
          <c:idx val="2"/>
          <c:order val="2"/>
          <c:tx>
            <c:strRef>
              <c:f>Entwicklung!$A$257</c:f>
              <c:strCache>
                <c:ptCount val="1"/>
                <c:pt idx="0">
                  <c:v>FDP</c:v>
                </c:pt>
              </c:strCache>
            </c:strRef>
          </c:tx>
          <c:spPr>
            <a:ln w="38100">
              <a:solidFill>
                <a:srgbClr val="FFFF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Entwicklung!$B$257:$G$257</c:f>
              <c:numCache>
                <c:formatCode>0.00%</c:formatCode>
                <c:ptCount val="6"/>
                <c:pt idx="0">
                  <c:v>2.6200873362445413E-2</c:v>
                </c:pt>
                <c:pt idx="1">
                  <c:v>5.0251256281407038E-2</c:v>
                </c:pt>
                <c:pt idx="2">
                  <c:v>5.0847457627118647E-2</c:v>
                </c:pt>
                <c:pt idx="3">
                  <c:v>4.5584045584045586E-2</c:v>
                </c:pt>
                <c:pt idx="4">
                  <c:v>6.25E-2</c:v>
                </c:pt>
                <c:pt idx="5">
                  <c:v>0.08</c:v>
                </c:pt>
              </c:numCache>
            </c:numRef>
          </c:val>
          <c:smooth val="0"/>
          <c:extLst>
            <c:ext xmlns:c16="http://schemas.microsoft.com/office/drawing/2014/chart" uri="{C3380CC4-5D6E-409C-BE32-E72D297353CC}">
              <c16:uniqueId val="{00000002-02B4-41C0-946C-B9620FA4BA82}"/>
            </c:ext>
          </c:extLst>
        </c:ser>
        <c:ser>
          <c:idx val="3"/>
          <c:order val="3"/>
          <c:tx>
            <c:strRef>
              <c:f>Entwicklung!$A$258</c:f>
              <c:strCache>
                <c:ptCount val="1"/>
                <c:pt idx="0">
                  <c:v>GRU</c:v>
                </c:pt>
              </c:strCache>
            </c:strRef>
          </c:tx>
          <c:spPr>
            <a:ln w="38100">
              <a:solidFill>
                <a:srgbClr val="339966"/>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Entwicklung!$B$258:$G$258</c:f>
              <c:numCache>
                <c:formatCode>0.00%</c:formatCode>
                <c:ptCount val="6"/>
                <c:pt idx="0">
                  <c:v>9.3886462882096067E-2</c:v>
                </c:pt>
                <c:pt idx="1">
                  <c:v>6.78391959798995E-2</c:v>
                </c:pt>
                <c:pt idx="2">
                  <c:v>8.2324455205811137E-2</c:v>
                </c:pt>
                <c:pt idx="3">
                  <c:v>0.12535612535612536</c:v>
                </c:pt>
                <c:pt idx="4">
                  <c:v>0.12771739130434784</c:v>
                </c:pt>
                <c:pt idx="5">
                  <c:v>5.1428571428571428E-2</c:v>
                </c:pt>
              </c:numCache>
            </c:numRef>
          </c:val>
          <c:smooth val="0"/>
          <c:extLst>
            <c:ext xmlns:c16="http://schemas.microsoft.com/office/drawing/2014/chart" uri="{C3380CC4-5D6E-409C-BE32-E72D297353CC}">
              <c16:uniqueId val="{00000003-02B4-41C0-946C-B9620FA4BA82}"/>
            </c:ext>
          </c:extLst>
        </c:ser>
        <c:ser>
          <c:idx val="4"/>
          <c:order val="4"/>
          <c:tx>
            <c:strRef>
              <c:f>Entwicklung!$A$259</c:f>
              <c:strCache>
                <c:ptCount val="1"/>
                <c:pt idx="0">
                  <c:v>AfD</c:v>
                </c:pt>
              </c:strCache>
            </c:strRef>
          </c:tx>
          <c:spPr>
            <a:ln w="38100">
              <a:solidFill>
                <a:srgbClr val="00B0F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Entwicklung!$B$259:$G$259</c:f>
              <c:numCache>
                <c:formatCode>0.00%</c:formatCode>
                <c:ptCount val="6"/>
                <c:pt idx="4">
                  <c:v>0</c:v>
                </c:pt>
                <c:pt idx="5">
                  <c:v>2.2857142857142857E-2</c:v>
                </c:pt>
              </c:numCache>
            </c:numRef>
          </c:val>
          <c:smooth val="0"/>
          <c:extLst>
            <c:ext xmlns:c16="http://schemas.microsoft.com/office/drawing/2014/chart" uri="{C3380CC4-5D6E-409C-BE32-E72D297353CC}">
              <c16:uniqueId val="{00000004-02B4-41C0-946C-B9620FA4BA82}"/>
            </c:ext>
          </c:extLst>
        </c:ser>
        <c:ser>
          <c:idx val="5"/>
          <c:order val="5"/>
          <c:tx>
            <c:strRef>
              <c:f>Entwicklung!$A$260</c:f>
              <c:strCache>
                <c:ptCount val="1"/>
                <c:pt idx="0">
                  <c:v>DIE LINKE</c:v>
                </c:pt>
              </c:strCache>
            </c:strRef>
          </c:tx>
          <c:spPr>
            <a:ln w="25400">
              <a:solidFill>
                <a:srgbClr val="FF0066"/>
              </a:solidFill>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Entwicklung!$B$260:$G$260</c:f>
              <c:numCache>
                <c:formatCode>0.00%</c:formatCode>
                <c:ptCount val="6"/>
                <c:pt idx="4">
                  <c:v>1.6304347826086956E-2</c:v>
                </c:pt>
                <c:pt idx="5">
                  <c:v>2.5714285714285714E-2</c:v>
                </c:pt>
              </c:numCache>
            </c:numRef>
          </c:val>
          <c:smooth val="0"/>
          <c:extLst>
            <c:ext xmlns:c16="http://schemas.microsoft.com/office/drawing/2014/chart" uri="{C3380CC4-5D6E-409C-BE32-E72D297353CC}">
              <c16:uniqueId val="{00000005-02B4-41C0-946C-B9620FA4BA82}"/>
            </c:ext>
          </c:extLst>
        </c:ser>
        <c:dLbls>
          <c:showLegendKey val="0"/>
          <c:showVal val="0"/>
          <c:showCatName val="0"/>
          <c:showSerName val="0"/>
          <c:showPercent val="0"/>
          <c:showBubbleSize val="0"/>
        </c:dLbls>
        <c:smooth val="0"/>
        <c:axId val="69445504"/>
        <c:axId val="69447040"/>
      </c:lineChart>
      <c:catAx>
        <c:axId val="69445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7040"/>
        <c:crosses val="autoZero"/>
        <c:auto val="1"/>
        <c:lblAlgn val="ctr"/>
        <c:lblOffset val="100"/>
        <c:tickLblSkip val="1"/>
        <c:tickMarkSkip val="1"/>
        <c:noMultiLvlLbl val="0"/>
      </c:catAx>
      <c:valAx>
        <c:axId val="69447040"/>
        <c:scaling>
          <c:orientation val="minMax"/>
          <c:max val="0.70000000000000007"/>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5504"/>
        <c:crosses val="autoZero"/>
        <c:crossBetween val="between"/>
      </c:valAx>
      <c:spPr>
        <a:solidFill>
          <a:srgbClr val="C0C0C0"/>
        </a:solidFill>
        <a:ln w="12700">
          <a:solidFill>
            <a:srgbClr val="808080"/>
          </a:solidFill>
          <a:prstDash val="solid"/>
        </a:ln>
      </c:spPr>
    </c:plotArea>
    <c:legend>
      <c:legendPos val="r"/>
      <c:layout>
        <c:manualLayout>
          <c:xMode val="edge"/>
          <c:yMode val="edge"/>
          <c:x val="0.83884383415831676"/>
          <c:y val="8.9965761200265185E-2"/>
          <c:w val="0.1439057524559357"/>
          <c:h val="0.7493302091563813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43812491740069"/>
          <c:y val="8.9965549925575067E-2"/>
          <c:w val="0.70867840089746992"/>
          <c:h val="0.75432653399135952"/>
        </c:manualLayout>
      </c:layout>
      <c:lineChart>
        <c:grouping val="standard"/>
        <c:varyColors val="0"/>
        <c:ser>
          <c:idx val="0"/>
          <c:order val="0"/>
          <c:tx>
            <c:strRef>
              <c:f>Entwicklung!$A$274</c:f>
              <c:strCache>
                <c:ptCount val="1"/>
                <c:pt idx="0">
                  <c:v>CDU</c:v>
                </c:pt>
              </c:strCache>
            </c:strRef>
          </c:tx>
          <c:spPr>
            <a:ln w="38100">
              <a:solidFill>
                <a:srgbClr val="00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Entwicklung!$B$274:$G$274</c:f>
              <c:numCache>
                <c:formatCode>0.00%</c:formatCode>
                <c:ptCount val="6"/>
                <c:pt idx="0">
                  <c:v>0.4607329842931937</c:v>
                </c:pt>
                <c:pt idx="1">
                  <c:v>0.46394230769230771</c:v>
                </c:pt>
                <c:pt idx="2">
                  <c:v>0.53078556263269638</c:v>
                </c:pt>
                <c:pt idx="3">
                  <c:v>0.47354497354497355</c:v>
                </c:pt>
                <c:pt idx="4">
                  <c:v>0.41530054644808745</c:v>
                </c:pt>
                <c:pt idx="5">
                  <c:v>0.52094240837696337</c:v>
                </c:pt>
              </c:numCache>
            </c:numRef>
          </c:val>
          <c:smooth val="0"/>
          <c:extLst>
            <c:ext xmlns:c16="http://schemas.microsoft.com/office/drawing/2014/chart" uri="{C3380CC4-5D6E-409C-BE32-E72D297353CC}">
              <c16:uniqueId val="{00000000-B7A9-475D-B1E6-C1678DAE6288}"/>
            </c:ext>
          </c:extLst>
        </c:ser>
        <c:ser>
          <c:idx val="1"/>
          <c:order val="1"/>
          <c:tx>
            <c:strRef>
              <c:f>Entwicklung!$A$275</c:f>
              <c:strCache>
                <c:ptCount val="1"/>
                <c:pt idx="0">
                  <c:v>SPD</c:v>
                </c:pt>
              </c:strCache>
            </c:strRef>
          </c:tx>
          <c:spPr>
            <a:ln w="38100">
              <a:solidFill>
                <a:srgbClr val="FF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Entwicklung!$B$275:$G$275</c:f>
              <c:numCache>
                <c:formatCode>0.00%</c:formatCode>
                <c:ptCount val="6"/>
                <c:pt idx="0">
                  <c:v>0.39790575916230364</c:v>
                </c:pt>
                <c:pt idx="1">
                  <c:v>0.41826923076923078</c:v>
                </c:pt>
                <c:pt idx="2">
                  <c:v>0.30573248407643311</c:v>
                </c:pt>
                <c:pt idx="3">
                  <c:v>0.35449735449735448</c:v>
                </c:pt>
                <c:pt idx="4">
                  <c:v>0.41256830601092898</c:v>
                </c:pt>
                <c:pt idx="5">
                  <c:v>0.30366492146596857</c:v>
                </c:pt>
              </c:numCache>
            </c:numRef>
          </c:val>
          <c:smooth val="0"/>
          <c:extLst>
            <c:ext xmlns:c16="http://schemas.microsoft.com/office/drawing/2014/chart" uri="{C3380CC4-5D6E-409C-BE32-E72D297353CC}">
              <c16:uniqueId val="{00000001-B7A9-475D-B1E6-C1678DAE6288}"/>
            </c:ext>
          </c:extLst>
        </c:ser>
        <c:ser>
          <c:idx val="2"/>
          <c:order val="2"/>
          <c:tx>
            <c:strRef>
              <c:f>Entwicklung!$A$276</c:f>
              <c:strCache>
                <c:ptCount val="1"/>
                <c:pt idx="0">
                  <c:v>FDP</c:v>
                </c:pt>
              </c:strCache>
            </c:strRef>
          </c:tx>
          <c:spPr>
            <a:ln w="38100">
              <a:solidFill>
                <a:srgbClr val="FFFF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Entwicklung!$B$276:$G$276</c:f>
              <c:numCache>
                <c:formatCode>0.00%</c:formatCode>
                <c:ptCount val="6"/>
                <c:pt idx="0">
                  <c:v>9.947643979057591E-2</c:v>
                </c:pt>
                <c:pt idx="1">
                  <c:v>9.1346153846153841E-2</c:v>
                </c:pt>
                <c:pt idx="2">
                  <c:v>9.5541401273885357E-2</c:v>
                </c:pt>
                <c:pt idx="3">
                  <c:v>5.0264550264550262E-2</c:v>
                </c:pt>
                <c:pt idx="4">
                  <c:v>4.9180327868852458E-2</c:v>
                </c:pt>
                <c:pt idx="5">
                  <c:v>7.0680628272251314E-2</c:v>
                </c:pt>
              </c:numCache>
            </c:numRef>
          </c:val>
          <c:smooth val="0"/>
          <c:extLst>
            <c:ext xmlns:c16="http://schemas.microsoft.com/office/drawing/2014/chart" uri="{C3380CC4-5D6E-409C-BE32-E72D297353CC}">
              <c16:uniqueId val="{00000002-B7A9-475D-B1E6-C1678DAE6288}"/>
            </c:ext>
          </c:extLst>
        </c:ser>
        <c:ser>
          <c:idx val="3"/>
          <c:order val="3"/>
          <c:tx>
            <c:strRef>
              <c:f>Entwicklung!$A$277</c:f>
              <c:strCache>
                <c:ptCount val="1"/>
                <c:pt idx="0">
                  <c:v>GRU</c:v>
                </c:pt>
              </c:strCache>
            </c:strRef>
          </c:tx>
          <c:spPr>
            <a:ln w="38100">
              <a:solidFill>
                <a:srgbClr val="339966"/>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Entwicklung!$B$277:$G$277</c:f>
              <c:numCache>
                <c:formatCode>0.00%</c:formatCode>
                <c:ptCount val="6"/>
                <c:pt idx="0">
                  <c:v>2.9668411867364748E-2</c:v>
                </c:pt>
                <c:pt idx="1">
                  <c:v>1.6826923076923076E-2</c:v>
                </c:pt>
                <c:pt idx="2">
                  <c:v>2.9723991507430998E-2</c:v>
                </c:pt>
                <c:pt idx="3">
                  <c:v>8.2010582010582006E-2</c:v>
                </c:pt>
                <c:pt idx="4">
                  <c:v>3.0054644808743168E-2</c:v>
                </c:pt>
                <c:pt idx="5">
                  <c:v>2.6178010471204188E-2</c:v>
                </c:pt>
              </c:numCache>
            </c:numRef>
          </c:val>
          <c:smooth val="0"/>
          <c:extLst>
            <c:ext xmlns:c16="http://schemas.microsoft.com/office/drawing/2014/chart" uri="{C3380CC4-5D6E-409C-BE32-E72D297353CC}">
              <c16:uniqueId val="{00000003-B7A9-475D-B1E6-C1678DAE6288}"/>
            </c:ext>
          </c:extLst>
        </c:ser>
        <c:ser>
          <c:idx val="4"/>
          <c:order val="4"/>
          <c:tx>
            <c:strRef>
              <c:f>Entwicklung!$A$278</c:f>
              <c:strCache>
                <c:ptCount val="1"/>
                <c:pt idx="0">
                  <c:v>AfD</c:v>
                </c:pt>
              </c:strCache>
            </c:strRef>
          </c:tx>
          <c:spPr>
            <a:ln w="38100">
              <a:solidFill>
                <a:srgbClr val="00B0F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Entwicklung!$B$278:$G$278</c:f>
              <c:numCache>
                <c:formatCode>0.00%</c:formatCode>
                <c:ptCount val="6"/>
                <c:pt idx="4">
                  <c:v>0</c:v>
                </c:pt>
                <c:pt idx="5">
                  <c:v>5.4973821989528798E-2</c:v>
                </c:pt>
              </c:numCache>
            </c:numRef>
          </c:val>
          <c:smooth val="0"/>
          <c:extLst>
            <c:ext xmlns:c16="http://schemas.microsoft.com/office/drawing/2014/chart" uri="{C3380CC4-5D6E-409C-BE32-E72D297353CC}">
              <c16:uniqueId val="{00000004-B7A9-475D-B1E6-C1678DAE6288}"/>
            </c:ext>
          </c:extLst>
        </c:ser>
        <c:ser>
          <c:idx val="5"/>
          <c:order val="5"/>
          <c:tx>
            <c:strRef>
              <c:f>Entwicklung!$A$279</c:f>
              <c:strCache>
                <c:ptCount val="1"/>
                <c:pt idx="0">
                  <c:v>DIE LINKE</c:v>
                </c:pt>
              </c:strCache>
            </c:strRef>
          </c:tx>
          <c:spPr>
            <a:ln w="25400">
              <a:solidFill>
                <a:srgbClr val="FF0066"/>
              </a:solidFill>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Entwicklung!$B$279:$G$279</c:f>
              <c:numCache>
                <c:formatCode>0.00%</c:formatCode>
                <c:ptCount val="6"/>
                <c:pt idx="4">
                  <c:v>2.185792349726776E-2</c:v>
                </c:pt>
                <c:pt idx="5">
                  <c:v>1.5706806282722512E-2</c:v>
                </c:pt>
              </c:numCache>
            </c:numRef>
          </c:val>
          <c:smooth val="0"/>
          <c:extLst>
            <c:ext xmlns:c16="http://schemas.microsoft.com/office/drawing/2014/chart" uri="{C3380CC4-5D6E-409C-BE32-E72D297353CC}">
              <c16:uniqueId val="{00000005-B7A9-475D-B1E6-C1678DAE6288}"/>
            </c:ext>
          </c:extLst>
        </c:ser>
        <c:dLbls>
          <c:showLegendKey val="0"/>
          <c:showVal val="0"/>
          <c:showCatName val="0"/>
          <c:showSerName val="0"/>
          <c:showPercent val="0"/>
          <c:showBubbleSize val="0"/>
        </c:dLbls>
        <c:smooth val="0"/>
        <c:axId val="69445504"/>
        <c:axId val="69447040"/>
      </c:lineChart>
      <c:catAx>
        <c:axId val="69445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7040"/>
        <c:crosses val="autoZero"/>
        <c:auto val="1"/>
        <c:lblAlgn val="ctr"/>
        <c:lblOffset val="100"/>
        <c:tickLblSkip val="1"/>
        <c:tickMarkSkip val="1"/>
        <c:noMultiLvlLbl val="0"/>
      </c:catAx>
      <c:valAx>
        <c:axId val="69447040"/>
        <c:scaling>
          <c:orientation val="minMax"/>
          <c:max val="0.60000000000000009"/>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5504"/>
        <c:crosses val="autoZero"/>
        <c:crossBetween val="between"/>
      </c:valAx>
      <c:spPr>
        <a:solidFill>
          <a:srgbClr val="C0C0C0"/>
        </a:solidFill>
        <a:ln w="12700">
          <a:solidFill>
            <a:srgbClr val="808080"/>
          </a:solidFill>
          <a:prstDash val="solid"/>
        </a:ln>
      </c:spPr>
    </c:plotArea>
    <c:legend>
      <c:legendPos val="r"/>
      <c:layout>
        <c:manualLayout>
          <c:xMode val="edge"/>
          <c:yMode val="edge"/>
          <c:x val="0.83884383415831676"/>
          <c:y val="8.9965761200265185E-2"/>
          <c:w val="0.1439057524559357"/>
          <c:h val="0.7493302091563813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43812491740069"/>
          <c:y val="8.9965549925575067E-2"/>
          <c:w val="0.70867840089746992"/>
          <c:h val="0.75432653399135952"/>
        </c:manualLayout>
      </c:layout>
      <c:lineChart>
        <c:grouping val="standard"/>
        <c:varyColors val="0"/>
        <c:ser>
          <c:idx val="0"/>
          <c:order val="0"/>
          <c:tx>
            <c:strRef>
              <c:f>Entwicklung!$A$293</c:f>
              <c:strCache>
                <c:ptCount val="1"/>
                <c:pt idx="0">
                  <c:v>CDU</c:v>
                </c:pt>
              </c:strCache>
            </c:strRef>
          </c:tx>
          <c:spPr>
            <a:ln w="38100">
              <a:solidFill>
                <a:srgbClr val="00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Entwicklung!$B$293:$G$293</c:f>
              <c:numCache>
                <c:formatCode>0.00%</c:formatCode>
                <c:ptCount val="6"/>
                <c:pt idx="0">
                  <c:v>0.59322033898305082</c:v>
                </c:pt>
                <c:pt idx="1">
                  <c:v>0.53413654618473894</c:v>
                </c:pt>
                <c:pt idx="2">
                  <c:v>0.63309352517985606</c:v>
                </c:pt>
                <c:pt idx="3">
                  <c:v>0.5451559934318555</c:v>
                </c:pt>
                <c:pt idx="4">
                  <c:v>0.54813359528487227</c:v>
                </c:pt>
                <c:pt idx="5">
                  <c:v>0.58509142053445851</c:v>
                </c:pt>
              </c:numCache>
            </c:numRef>
          </c:val>
          <c:smooth val="0"/>
          <c:extLst>
            <c:ext xmlns:c16="http://schemas.microsoft.com/office/drawing/2014/chart" uri="{C3380CC4-5D6E-409C-BE32-E72D297353CC}">
              <c16:uniqueId val="{00000000-79C0-4280-87D2-7D6435DBA163}"/>
            </c:ext>
          </c:extLst>
        </c:ser>
        <c:ser>
          <c:idx val="1"/>
          <c:order val="1"/>
          <c:tx>
            <c:strRef>
              <c:f>Entwicklung!$A$294</c:f>
              <c:strCache>
                <c:ptCount val="1"/>
                <c:pt idx="0">
                  <c:v>SPD</c:v>
                </c:pt>
              </c:strCache>
            </c:strRef>
          </c:tx>
          <c:spPr>
            <a:ln w="38100">
              <a:solidFill>
                <a:srgbClr val="FF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Entwicklung!$B$294:$G$294</c:f>
              <c:numCache>
                <c:formatCode>0.00%</c:formatCode>
                <c:ptCount val="6"/>
                <c:pt idx="0">
                  <c:v>0.27542372881355931</c:v>
                </c:pt>
                <c:pt idx="1">
                  <c:v>0.28112449799196787</c:v>
                </c:pt>
                <c:pt idx="2">
                  <c:v>0.18345323741007194</c:v>
                </c:pt>
                <c:pt idx="3">
                  <c:v>0.23152709359605911</c:v>
                </c:pt>
                <c:pt idx="4">
                  <c:v>0.27897838899803534</c:v>
                </c:pt>
                <c:pt idx="5">
                  <c:v>0.23066104078762306</c:v>
                </c:pt>
              </c:numCache>
            </c:numRef>
          </c:val>
          <c:smooth val="0"/>
          <c:extLst>
            <c:ext xmlns:c16="http://schemas.microsoft.com/office/drawing/2014/chart" uri="{C3380CC4-5D6E-409C-BE32-E72D297353CC}">
              <c16:uniqueId val="{00000001-79C0-4280-87D2-7D6435DBA163}"/>
            </c:ext>
          </c:extLst>
        </c:ser>
        <c:ser>
          <c:idx val="2"/>
          <c:order val="2"/>
          <c:tx>
            <c:strRef>
              <c:f>Entwicklung!$A$295</c:f>
              <c:strCache>
                <c:ptCount val="1"/>
                <c:pt idx="0">
                  <c:v>FDP</c:v>
                </c:pt>
              </c:strCache>
            </c:strRef>
          </c:tx>
          <c:spPr>
            <a:ln w="38100">
              <a:solidFill>
                <a:srgbClr val="FFFF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Entwicklung!$B$295:$G$295</c:f>
              <c:numCache>
                <c:formatCode>0.00%</c:formatCode>
                <c:ptCount val="6"/>
                <c:pt idx="0">
                  <c:v>7.4152542372881353E-2</c:v>
                </c:pt>
                <c:pt idx="1">
                  <c:v>0.11244979919678715</c:v>
                </c:pt>
                <c:pt idx="2">
                  <c:v>9.3525179856115109E-2</c:v>
                </c:pt>
                <c:pt idx="3">
                  <c:v>8.8669950738916259E-2</c:v>
                </c:pt>
                <c:pt idx="4">
                  <c:v>4.7151277013752456E-2</c:v>
                </c:pt>
                <c:pt idx="5">
                  <c:v>8.1575246132208151E-2</c:v>
                </c:pt>
              </c:numCache>
            </c:numRef>
          </c:val>
          <c:smooth val="0"/>
          <c:extLst>
            <c:ext xmlns:c16="http://schemas.microsoft.com/office/drawing/2014/chart" uri="{C3380CC4-5D6E-409C-BE32-E72D297353CC}">
              <c16:uniqueId val="{00000002-79C0-4280-87D2-7D6435DBA163}"/>
            </c:ext>
          </c:extLst>
        </c:ser>
        <c:ser>
          <c:idx val="3"/>
          <c:order val="3"/>
          <c:tx>
            <c:strRef>
              <c:f>Entwicklung!$A$296</c:f>
              <c:strCache>
                <c:ptCount val="1"/>
                <c:pt idx="0">
                  <c:v>GRU</c:v>
                </c:pt>
              </c:strCache>
            </c:strRef>
          </c:tx>
          <c:spPr>
            <a:ln w="38100">
              <a:solidFill>
                <a:srgbClr val="339966"/>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Entwicklung!$B$296:$G$296</c:f>
              <c:numCache>
                <c:formatCode>0.00%</c:formatCode>
                <c:ptCount val="6"/>
                <c:pt idx="0">
                  <c:v>5.7203389830508475E-2</c:v>
                </c:pt>
                <c:pt idx="1">
                  <c:v>4.0160642570281124E-2</c:v>
                </c:pt>
                <c:pt idx="2">
                  <c:v>5.2158273381294966E-2</c:v>
                </c:pt>
                <c:pt idx="3">
                  <c:v>5.7471264367816091E-2</c:v>
                </c:pt>
                <c:pt idx="4">
                  <c:v>5.50098231827112E-2</c:v>
                </c:pt>
                <c:pt idx="5">
                  <c:v>3.5161744022503515E-2</c:v>
                </c:pt>
              </c:numCache>
            </c:numRef>
          </c:val>
          <c:smooth val="0"/>
          <c:extLst>
            <c:ext xmlns:c16="http://schemas.microsoft.com/office/drawing/2014/chart" uri="{C3380CC4-5D6E-409C-BE32-E72D297353CC}">
              <c16:uniqueId val="{00000003-79C0-4280-87D2-7D6435DBA163}"/>
            </c:ext>
          </c:extLst>
        </c:ser>
        <c:ser>
          <c:idx val="4"/>
          <c:order val="4"/>
          <c:tx>
            <c:strRef>
              <c:f>Entwicklung!$A$297</c:f>
              <c:strCache>
                <c:ptCount val="1"/>
                <c:pt idx="0">
                  <c:v>AfD</c:v>
                </c:pt>
              </c:strCache>
            </c:strRef>
          </c:tx>
          <c:spPr>
            <a:ln w="38100">
              <a:solidFill>
                <a:srgbClr val="00B0F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Entwicklung!$B$297:$G$297</c:f>
              <c:numCache>
                <c:formatCode>0.00%</c:formatCode>
                <c:ptCount val="6"/>
                <c:pt idx="4">
                  <c:v>0</c:v>
                </c:pt>
                <c:pt idx="5">
                  <c:v>3.2348804500703238E-2</c:v>
                </c:pt>
              </c:numCache>
            </c:numRef>
          </c:val>
          <c:smooth val="0"/>
          <c:extLst>
            <c:ext xmlns:c16="http://schemas.microsoft.com/office/drawing/2014/chart" uri="{C3380CC4-5D6E-409C-BE32-E72D297353CC}">
              <c16:uniqueId val="{00000004-79C0-4280-87D2-7D6435DBA163}"/>
            </c:ext>
          </c:extLst>
        </c:ser>
        <c:ser>
          <c:idx val="5"/>
          <c:order val="5"/>
          <c:tx>
            <c:strRef>
              <c:f>Entwicklung!$A$298</c:f>
              <c:strCache>
                <c:ptCount val="1"/>
                <c:pt idx="0">
                  <c:v>DIE LINKE</c:v>
                </c:pt>
              </c:strCache>
            </c:strRef>
          </c:tx>
          <c:spPr>
            <a:ln w="25400">
              <a:solidFill>
                <a:srgbClr val="FF0066"/>
              </a:solidFill>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Entwicklung!$B$298:$G$298</c:f>
              <c:numCache>
                <c:formatCode>0.00%</c:formatCode>
                <c:ptCount val="6"/>
                <c:pt idx="4">
                  <c:v>1.5717092337917484E-2</c:v>
                </c:pt>
                <c:pt idx="5">
                  <c:v>2.1097046413502109E-2</c:v>
                </c:pt>
              </c:numCache>
            </c:numRef>
          </c:val>
          <c:smooth val="0"/>
          <c:extLst>
            <c:ext xmlns:c16="http://schemas.microsoft.com/office/drawing/2014/chart" uri="{C3380CC4-5D6E-409C-BE32-E72D297353CC}">
              <c16:uniqueId val="{00000005-79C0-4280-87D2-7D6435DBA163}"/>
            </c:ext>
          </c:extLst>
        </c:ser>
        <c:dLbls>
          <c:showLegendKey val="0"/>
          <c:showVal val="0"/>
          <c:showCatName val="0"/>
          <c:showSerName val="0"/>
          <c:showPercent val="0"/>
          <c:showBubbleSize val="0"/>
        </c:dLbls>
        <c:smooth val="0"/>
        <c:axId val="69445504"/>
        <c:axId val="69447040"/>
      </c:lineChart>
      <c:catAx>
        <c:axId val="69445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7040"/>
        <c:crosses val="autoZero"/>
        <c:auto val="1"/>
        <c:lblAlgn val="ctr"/>
        <c:lblOffset val="100"/>
        <c:tickLblSkip val="1"/>
        <c:tickMarkSkip val="1"/>
        <c:noMultiLvlLbl val="0"/>
      </c:catAx>
      <c:valAx>
        <c:axId val="69447040"/>
        <c:scaling>
          <c:orientation val="minMax"/>
          <c:max val="0.70000000000000007"/>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5504"/>
        <c:crosses val="autoZero"/>
        <c:crossBetween val="between"/>
      </c:valAx>
      <c:spPr>
        <a:solidFill>
          <a:srgbClr val="C0C0C0"/>
        </a:solidFill>
        <a:ln w="12700">
          <a:solidFill>
            <a:srgbClr val="808080"/>
          </a:solidFill>
          <a:prstDash val="solid"/>
        </a:ln>
      </c:spPr>
    </c:plotArea>
    <c:legend>
      <c:legendPos val="r"/>
      <c:layout>
        <c:manualLayout>
          <c:xMode val="edge"/>
          <c:yMode val="edge"/>
          <c:x val="0.83884383415831676"/>
          <c:y val="8.9965761200265185E-2"/>
          <c:w val="0.1439057524559357"/>
          <c:h val="0.7493302091563813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43812491740069"/>
          <c:y val="8.9965549925575067E-2"/>
          <c:w val="0.70867840089746992"/>
          <c:h val="0.75432653399135952"/>
        </c:manualLayout>
      </c:layout>
      <c:lineChart>
        <c:grouping val="standard"/>
        <c:varyColors val="0"/>
        <c:ser>
          <c:idx val="0"/>
          <c:order val="0"/>
          <c:tx>
            <c:strRef>
              <c:f>Entwicklung!$A$312</c:f>
              <c:strCache>
                <c:ptCount val="1"/>
                <c:pt idx="0">
                  <c:v>CDU</c:v>
                </c:pt>
              </c:strCache>
            </c:strRef>
          </c:tx>
          <c:spPr>
            <a:ln w="38100">
              <a:solidFill>
                <a:srgbClr val="00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Entwicklung!$B$312:$G$312</c:f>
              <c:numCache>
                <c:formatCode>0.00%</c:formatCode>
                <c:ptCount val="6"/>
                <c:pt idx="0">
                  <c:v>0.63559322033898302</c:v>
                </c:pt>
                <c:pt idx="1">
                  <c:v>0.57520325203252032</c:v>
                </c:pt>
                <c:pt idx="2">
                  <c:v>0.65255731922398585</c:v>
                </c:pt>
                <c:pt idx="3">
                  <c:v>0.55887230514096187</c:v>
                </c:pt>
                <c:pt idx="4">
                  <c:v>0.54181818181818187</c:v>
                </c:pt>
                <c:pt idx="5">
                  <c:v>0.55584756898817345</c:v>
                </c:pt>
              </c:numCache>
            </c:numRef>
          </c:val>
          <c:smooth val="0"/>
          <c:extLst>
            <c:ext xmlns:c16="http://schemas.microsoft.com/office/drawing/2014/chart" uri="{C3380CC4-5D6E-409C-BE32-E72D297353CC}">
              <c16:uniqueId val="{00000000-0DF8-47CF-85E4-2B7DCFFCDF5E}"/>
            </c:ext>
          </c:extLst>
        </c:ser>
        <c:ser>
          <c:idx val="1"/>
          <c:order val="1"/>
          <c:tx>
            <c:strRef>
              <c:f>Entwicklung!$A$313</c:f>
              <c:strCache>
                <c:ptCount val="1"/>
                <c:pt idx="0">
                  <c:v>SPD</c:v>
                </c:pt>
              </c:strCache>
            </c:strRef>
          </c:tx>
          <c:spPr>
            <a:ln w="38100">
              <a:solidFill>
                <a:srgbClr val="FF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Entwicklung!$B$313:$G$313</c:f>
              <c:numCache>
                <c:formatCode>0.00%</c:formatCode>
                <c:ptCount val="6"/>
                <c:pt idx="0">
                  <c:v>0.2309322033898305</c:v>
                </c:pt>
                <c:pt idx="1">
                  <c:v>0.26626016260162599</c:v>
                </c:pt>
                <c:pt idx="2">
                  <c:v>0.21164021164021163</c:v>
                </c:pt>
                <c:pt idx="3">
                  <c:v>0.23051409618573798</c:v>
                </c:pt>
                <c:pt idx="4">
                  <c:v>0.22</c:v>
                </c:pt>
                <c:pt idx="5">
                  <c:v>0.25098554533508544</c:v>
                </c:pt>
              </c:numCache>
            </c:numRef>
          </c:val>
          <c:smooth val="0"/>
          <c:extLst>
            <c:ext xmlns:c16="http://schemas.microsoft.com/office/drawing/2014/chart" uri="{C3380CC4-5D6E-409C-BE32-E72D297353CC}">
              <c16:uniqueId val="{00000001-0DF8-47CF-85E4-2B7DCFFCDF5E}"/>
            </c:ext>
          </c:extLst>
        </c:ser>
        <c:ser>
          <c:idx val="2"/>
          <c:order val="2"/>
          <c:tx>
            <c:strRef>
              <c:f>Entwicklung!$A$314</c:f>
              <c:strCache>
                <c:ptCount val="1"/>
                <c:pt idx="0">
                  <c:v>FDP</c:v>
                </c:pt>
              </c:strCache>
            </c:strRef>
          </c:tx>
          <c:spPr>
            <a:ln w="38100">
              <a:solidFill>
                <a:srgbClr val="FFFF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Entwicklung!$B$314:$G$314</c:f>
              <c:numCache>
                <c:formatCode>0.00%</c:formatCode>
                <c:ptCount val="6"/>
                <c:pt idx="0">
                  <c:v>4.025423728813559E-2</c:v>
                </c:pt>
                <c:pt idx="1">
                  <c:v>7.7235772357723581E-2</c:v>
                </c:pt>
                <c:pt idx="2">
                  <c:v>5.2910052910052907E-2</c:v>
                </c:pt>
                <c:pt idx="3">
                  <c:v>7.1310116086235484E-2</c:v>
                </c:pt>
                <c:pt idx="4">
                  <c:v>4.9090909090909088E-2</c:v>
                </c:pt>
                <c:pt idx="5">
                  <c:v>5.6504599211563734E-2</c:v>
                </c:pt>
              </c:numCache>
            </c:numRef>
          </c:val>
          <c:smooth val="0"/>
          <c:extLst>
            <c:ext xmlns:c16="http://schemas.microsoft.com/office/drawing/2014/chart" uri="{C3380CC4-5D6E-409C-BE32-E72D297353CC}">
              <c16:uniqueId val="{00000002-0DF8-47CF-85E4-2B7DCFFCDF5E}"/>
            </c:ext>
          </c:extLst>
        </c:ser>
        <c:ser>
          <c:idx val="3"/>
          <c:order val="3"/>
          <c:tx>
            <c:strRef>
              <c:f>Entwicklung!$A$315</c:f>
              <c:strCache>
                <c:ptCount val="1"/>
                <c:pt idx="0">
                  <c:v>GRU</c:v>
                </c:pt>
              </c:strCache>
            </c:strRef>
          </c:tx>
          <c:spPr>
            <a:ln w="38100">
              <a:solidFill>
                <a:srgbClr val="339966"/>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Entwicklung!$B$315:$G$315</c:f>
              <c:numCache>
                <c:formatCode>0.00%</c:formatCode>
                <c:ptCount val="6"/>
                <c:pt idx="0">
                  <c:v>6.991525423728813E-2</c:v>
                </c:pt>
                <c:pt idx="1">
                  <c:v>5.2845528455284556E-2</c:v>
                </c:pt>
                <c:pt idx="2">
                  <c:v>5.114638447971781E-2</c:v>
                </c:pt>
                <c:pt idx="3">
                  <c:v>6.7993366500829183E-2</c:v>
                </c:pt>
                <c:pt idx="4">
                  <c:v>7.8181818181818186E-2</c:v>
                </c:pt>
                <c:pt idx="5">
                  <c:v>4.0735873850197106E-2</c:v>
                </c:pt>
              </c:numCache>
            </c:numRef>
          </c:val>
          <c:smooth val="0"/>
          <c:extLst>
            <c:ext xmlns:c16="http://schemas.microsoft.com/office/drawing/2014/chart" uri="{C3380CC4-5D6E-409C-BE32-E72D297353CC}">
              <c16:uniqueId val="{00000003-0DF8-47CF-85E4-2B7DCFFCDF5E}"/>
            </c:ext>
          </c:extLst>
        </c:ser>
        <c:ser>
          <c:idx val="4"/>
          <c:order val="4"/>
          <c:tx>
            <c:strRef>
              <c:f>Entwicklung!$A$316</c:f>
              <c:strCache>
                <c:ptCount val="1"/>
                <c:pt idx="0">
                  <c:v>AfD</c:v>
                </c:pt>
              </c:strCache>
            </c:strRef>
          </c:tx>
          <c:spPr>
            <a:ln w="38100">
              <a:solidFill>
                <a:srgbClr val="00B0F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Entwicklung!$B$316:$G$316</c:f>
              <c:numCache>
                <c:formatCode>0.00%</c:formatCode>
                <c:ptCount val="6"/>
                <c:pt idx="4">
                  <c:v>0</c:v>
                </c:pt>
                <c:pt idx="5">
                  <c:v>4.862023653088042E-2</c:v>
                </c:pt>
              </c:numCache>
            </c:numRef>
          </c:val>
          <c:smooth val="0"/>
          <c:extLst>
            <c:ext xmlns:c16="http://schemas.microsoft.com/office/drawing/2014/chart" uri="{C3380CC4-5D6E-409C-BE32-E72D297353CC}">
              <c16:uniqueId val="{00000004-0DF8-47CF-85E4-2B7DCFFCDF5E}"/>
            </c:ext>
          </c:extLst>
        </c:ser>
        <c:ser>
          <c:idx val="5"/>
          <c:order val="5"/>
          <c:tx>
            <c:strRef>
              <c:f>Entwicklung!$A$317</c:f>
              <c:strCache>
                <c:ptCount val="1"/>
                <c:pt idx="0">
                  <c:v>DIE LINKE</c:v>
                </c:pt>
              </c:strCache>
            </c:strRef>
          </c:tx>
          <c:spPr>
            <a:ln w="25400">
              <a:solidFill>
                <a:srgbClr val="FF0066"/>
              </a:solidFill>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Entwicklung!$B$317:$G$317</c:f>
              <c:numCache>
                <c:formatCode>0.00%</c:formatCode>
                <c:ptCount val="6"/>
                <c:pt idx="4">
                  <c:v>1.8181818181818181E-2</c:v>
                </c:pt>
                <c:pt idx="5">
                  <c:v>3.1537450722733243E-2</c:v>
                </c:pt>
              </c:numCache>
            </c:numRef>
          </c:val>
          <c:smooth val="0"/>
          <c:extLst>
            <c:ext xmlns:c16="http://schemas.microsoft.com/office/drawing/2014/chart" uri="{C3380CC4-5D6E-409C-BE32-E72D297353CC}">
              <c16:uniqueId val="{00000005-0DF8-47CF-85E4-2B7DCFFCDF5E}"/>
            </c:ext>
          </c:extLst>
        </c:ser>
        <c:dLbls>
          <c:showLegendKey val="0"/>
          <c:showVal val="0"/>
          <c:showCatName val="0"/>
          <c:showSerName val="0"/>
          <c:showPercent val="0"/>
          <c:showBubbleSize val="0"/>
        </c:dLbls>
        <c:smooth val="0"/>
        <c:axId val="69445504"/>
        <c:axId val="69447040"/>
      </c:lineChart>
      <c:catAx>
        <c:axId val="69445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7040"/>
        <c:crosses val="autoZero"/>
        <c:auto val="1"/>
        <c:lblAlgn val="ctr"/>
        <c:lblOffset val="100"/>
        <c:tickLblSkip val="1"/>
        <c:tickMarkSkip val="1"/>
        <c:noMultiLvlLbl val="0"/>
      </c:catAx>
      <c:valAx>
        <c:axId val="69447040"/>
        <c:scaling>
          <c:orientation val="minMax"/>
          <c:max val="0.70000000000000007"/>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5504"/>
        <c:crosses val="autoZero"/>
        <c:crossBetween val="between"/>
      </c:valAx>
      <c:spPr>
        <a:solidFill>
          <a:srgbClr val="C0C0C0"/>
        </a:solidFill>
        <a:ln w="12700">
          <a:solidFill>
            <a:srgbClr val="808080"/>
          </a:solidFill>
          <a:prstDash val="solid"/>
        </a:ln>
      </c:spPr>
    </c:plotArea>
    <c:legend>
      <c:legendPos val="r"/>
      <c:layout>
        <c:manualLayout>
          <c:xMode val="edge"/>
          <c:yMode val="edge"/>
          <c:x val="0.83884383415831676"/>
          <c:y val="8.9965761200265185E-2"/>
          <c:w val="0.1439057524559357"/>
          <c:h val="0.7493302091563813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43812491740069"/>
          <c:y val="8.9965549925575067E-2"/>
          <c:w val="0.70867840089746992"/>
          <c:h val="0.75432653399135952"/>
        </c:manualLayout>
      </c:layout>
      <c:lineChart>
        <c:grouping val="standard"/>
        <c:varyColors val="0"/>
        <c:ser>
          <c:idx val="0"/>
          <c:order val="0"/>
          <c:tx>
            <c:strRef>
              <c:f>Entwicklung!$A$331</c:f>
              <c:strCache>
                <c:ptCount val="1"/>
                <c:pt idx="0">
                  <c:v>CDU</c:v>
                </c:pt>
              </c:strCache>
            </c:strRef>
          </c:tx>
          <c:spPr>
            <a:ln w="38100">
              <a:solidFill>
                <a:srgbClr val="00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Entwicklung!$B$331:$G$331</c:f>
              <c:numCache>
                <c:formatCode>0.00%</c:formatCode>
                <c:ptCount val="6"/>
                <c:pt idx="0">
                  <c:v>0.61440677966101698</c:v>
                </c:pt>
                <c:pt idx="1">
                  <c:v>0.55454545454545456</c:v>
                </c:pt>
                <c:pt idx="2">
                  <c:v>0.64292074799643806</c:v>
                </c:pt>
                <c:pt idx="3">
                  <c:v>0.55198019801980203</c:v>
                </c:pt>
                <c:pt idx="4">
                  <c:v>0.54485363550519361</c:v>
                </c:pt>
                <c:pt idx="5">
                  <c:v>0.56997282608695654</c:v>
                </c:pt>
              </c:numCache>
            </c:numRef>
          </c:val>
          <c:smooth val="0"/>
          <c:extLst>
            <c:ext xmlns:c16="http://schemas.microsoft.com/office/drawing/2014/chart" uri="{C3380CC4-5D6E-409C-BE32-E72D297353CC}">
              <c16:uniqueId val="{00000000-3E90-4235-82FA-556FD1E05E59}"/>
            </c:ext>
          </c:extLst>
        </c:ser>
        <c:ser>
          <c:idx val="1"/>
          <c:order val="1"/>
          <c:tx>
            <c:strRef>
              <c:f>Entwicklung!$A$332</c:f>
              <c:strCache>
                <c:ptCount val="1"/>
                <c:pt idx="0">
                  <c:v>SPD</c:v>
                </c:pt>
              </c:strCache>
            </c:strRef>
          </c:tx>
          <c:spPr>
            <a:ln w="38100">
              <a:solidFill>
                <a:srgbClr val="FF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Entwicklung!$B$332:$G$332</c:f>
              <c:numCache>
                <c:formatCode>0.00%</c:formatCode>
                <c:ptCount val="6"/>
                <c:pt idx="0">
                  <c:v>0.25317796610169491</c:v>
                </c:pt>
                <c:pt idx="1">
                  <c:v>0.27373737373737372</c:v>
                </c:pt>
                <c:pt idx="2">
                  <c:v>0.19768477292965272</c:v>
                </c:pt>
                <c:pt idx="3">
                  <c:v>0.23102310231023102</c:v>
                </c:pt>
                <c:pt idx="4">
                  <c:v>0.24834749763928235</c:v>
                </c:pt>
                <c:pt idx="5">
                  <c:v>0.24116847826086957</c:v>
                </c:pt>
              </c:numCache>
            </c:numRef>
          </c:val>
          <c:smooth val="0"/>
          <c:extLst>
            <c:ext xmlns:c16="http://schemas.microsoft.com/office/drawing/2014/chart" uri="{C3380CC4-5D6E-409C-BE32-E72D297353CC}">
              <c16:uniqueId val="{00000001-3E90-4235-82FA-556FD1E05E59}"/>
            </c:ext>
          </c:extLst>
        </c:ser>
        <c:ser>
          <c:idx val="2"/>
          <c:order val="2"/>
          <c:tx>
            <c:strRef>
              <c:f>Entwicklung!$A$333</c:f>
              <c:strCache>
                <c:ptCount val="1"/>
                <c:pt idx="0">
                  <c:v>FDP</c:v>
                </c:pt>
              </c:strCache>
            </c:strRef>
          </c:tx>
          <c:spPr>
            <a:ln w="38100">
              <a:solidFill>
                <a:srgbClr val="FFFF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Entwicklung!$B$333:$G$333</c:f>
              <c:numCache>
                <c:formatCode>0.00%</c:formatCode>
                <c:ptCount val="6"/>
                <c:pt idx="0">
                  <c:v>5.7203389830508475E-2</c:v>
                </c:pt>
                <c:pt idx="1">
                  <c:v>9.494949494949495E-2</c:v>
                </c:pt>
                <c:pt idx="2">
                  <c:v>7.3018699910952806E-2</c:v>
                </c:pt>
                <c:pt idx="3">
                  <c:v>8.003300330033003E-2</c:v>
                </c:pt>
                <c:pt idx="4">
                  <c:v>4.8158640226628892E-2</c:v>
                </c:pt>
                <c:pt idx="5">
                  <c:v>6.8614130434782608E-2</c:v>
                </c:pt>
              </c:numCache>
            </c:numRef>
          </c:val>
          <c:smooth val="0"/>
          <c:extLst>
            <c:ext xmlns:c16="http://schemas.microsoft.com/office/drawing/2014/chart" uri="{C3380CC4-5D6E-409C-BE32-E72D297353CC}">
              <c16:uniqueId val="{00000002-3E90-4235-82FA-556FD1E05E59}"/>
            </c:ext>
          </c:extLst>
        </c:ser>
        <c:ser>
          <c:idx val="3"/>
          <c:order val="3"/>
          <c:tx>
            <c:strRef>
              <c:f>Entwicklung!$A$334</c:f>
              <c:strCache>
                <c:ptCount val="1"/>
                <c:pt idx="0">
                  <c:v>GRU</c:v>
                </c:pt>
              </c:strCache>
            </c:strRef>
          </c:tx>
          <c:spPr>
            <a:ln w="38100">
              <a:solidFill>
                <a:srgbClr val="339966"/>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Entwicklung!$B$334:$G$334</c:f>
              <c:numCache>
                <c:formatCode>0.00%</c:formatCode>
                <c:ptCount val="6"/>
                <c:pt idx="0">
                  <c:v>6.3559322033898302E-2</c:v>
                </c:pt>
                <c:pt idx="1">
                  <c:v>4.6464646464646465E-2</c:v>
                </c:pt>
                <c:pt idx="2">
                  <c:v>5.1647373107747106E-2</c:v>
                </c:pt>
                <c:pt idx="3">
                  <c:v>6.2706270627062702E-2</c:v>
                </c:pt>
                <c:pt idx="4">
                  <c:v>6.7044381491973559E-2</c:v>
                </c:pt>
                <c:pt idx="5">
                  <c:v>3.8043478260869568E-2</c:v>
                </c:pt>
              </c:numCache>
            </c:numRef>
          </c:val>
          <c:smooth val="0"/>
          <c:extLst>
            <c:ext xmlns:c16="http://schemas.microsoft.com/office/drawing/2014/chart" uri="{C3380CC4-5D6E-409C-BE32-E72D297353CC}">
              <c16:uniqueId val="{00000003-3E90-4235-82FA-556FD1E05E59}"/>
            </c:ext>
          </c:extLst>
        </c:ser>
        <c:ser>
          <c:idx val="4"/>
          <c:order val="4"/>
          <c:tx>
            <c:strRef>
              <c:f>Entwicklung!$A$335</c:f>
              <c:strCache>
                <c:ptCount val="1"/>
                <c:pt idx="0">
                  <c:v>AfD</c:v>
                </c:pt>
              </c:strCache>
            </c:strRef>
          </c:tx>
          <c:spPr>
            <a:ln w="38100">
              <a:solidFill>
                <a:srgbClr val="00B0F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Entwicklung!$B$335:$G$335</c:f>
              <c:numCache>
                <c:formatCode>0.00%</c:formatCode>
                <c:ptCount val="6"/>
                <c:pt idx="4">
                  <c:v>0</c:v>
                </c:pt>
                <c:pt idx="5">
                  <c:v>4.0760869565217392E-2</c:v>
                </c:pt>
              </c:numCache>
            </c:numRef>
          </c:val>
          <c:smooth val="0"/>
          <c:extLst>
            <c:ext xmlns:c16="http://schemas.microsoft.com/office/drawing/2014/chart" uri="{C3380CC4-5D6E-409C-BE32-E72D297353CC}">
              <c16:uniqueId val="{00000004-3E90-4235-82FA-556FD1E05E59}"/>
            </c:ext>
          </c:extLst>
        </c:ser>
        <c:ser>
          <c:idx val="5"/>
          <c:order val="5"/>
          <c:tx>
            <c:strRef>
              <c:f>Entwicklung!$A$336</c:f>
              <c:strCache>
                <c:ptCount val="1"/>
                <c:pt idx="0">
                  <c:v>DIE LINKE</c:v>
                </c:pt>
              </c:strCache>
            </c:strRef>
          </c:tx>
          <c:spPr>
            <a:ln w="25400">
              <a:solidFill>
                <a:srgbClr val="FF0066"/>
              </a:solidFill>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Entwicklung!$B$336:$G$336</c:f>
              <c:numCache>
                <c:formatCode>0.00%</c:formatCode>
                <c:ptCount val="6"/>
                <c:pt idx="4">
                  <c:v>1.69971671388102E-2</c:v>
                </c:pt>
                <c:pt idx="5">
                  <c:v>2.6494565217391304E-2</c:v>
                </c:pt>
              </c:numCache>
            </c:numRef>
          </c:val>
          <c:smooth val="0"/>
          <c:extLst>
            <c:ext xmlns:c16="http://schemas.microsoft.com/office/drawing/2014/chart" uri="{C3380CC4-5D6E-409C-BE32-E72D297353CC}">
              <c16:uniqueId val="{00000005-3E90-4235-82FA-556FD1E05E59}"/>
            </c:ext>
          </c:extLst>
        </c:ser>
        <c:dLbls>
          <c:showLegendKey val="0"/>
          <c:showVal val="0"/>
          <c:showCatName val="0"/>
          <c:showSerName val="0"/>
          <c:showPercent val="0"/>
          <c:showBubbleSize val="0"/>
        </c:dLbls>
        <c:smooth val="0"/>
        <c:axId val="69445504"/>
        <c:axId val="69447040"/>
      </c:lineChart>
      <c:catAx>
        <c:axId val="69445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7040"/>
        <c:crosses val="autoZero"/>
        <c:auto val="1"/>
        <c:lblAlgn val="ctr"/>
        <c:lblOffset val="100"/>
        <c:tickLblSkip val="1"/>
        <c:tickMarkSkip val="1"/>
        <c:noMultiLvlLbl val="0"/>
      </c:catAx>
      <c:valAx>
        <c:axId val="69447040"/>
        <c:scaling>
          <c:orientation val="minMax"/>
          <c:max val="0.70000000000000007"/>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5504"/>
        <c:crosses val="autoZero"/>
        <c:crossBetween val="between"/>
      </c:valAx>
      <c:spPr>
        <a:solidFill>
          <a:srgbClr val="C0C0C0"/>
        </a:solidFill>
        <a:ln w="12700">
          <a:solidFill>
            <a:srgbClr val="808080"/>
          </a:solidFill>
          <a:prstDash val="solid"/>
        </a:ln>
      </c:spPr>
    </c:plotArea>
    <c:legend>
      <c:legendPos val="r"/>
      <c:layout>
        <c:manualLayout>
          <c:xMode val="edge"/>
          <c:yMode val="edge"/>
          <c:x val="0.83884383415831676"/>
          <c:y val="8.9965761200265185E-2"/>
          <c:w val="0.1439057524559357"/>
          <c:h val="0.7493302091563813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43812491740069"/>
          <c:y val="8.9965549925575067E-2"/>
          <c:w val="0.70867840089746992"/>
          <c:h val="0.75432653399135952"/>
        </c:manualLayout>
      </c:layout>
      <c:lineChart>
        <c:grouping val="standard"/>
        <c:varyColors val="0"/>
        <c:ser>
          <c:idx val="0"/>
          <c:order val="0"/>
          <c:tx>
            <c:strRef>
              <c:f>Entwicklung!$A$350</c:f>
              <c:strCache>
                <c:ptCount val="1"/>
                <c:pt idx="0">
                  <c:v>CDU</c:v>
                </c:pt>
              </c:strCache>
            </c:strRef>
          </c:tx>
          <c:spPr>
            <a:ln w="38100">
              <a:solidFill>
                <a:srgbClr val="00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Entwicklung!$B$350:$G$350</c:f>
              <c:numCache>
                <c:formatCode>0.00%</c:formatCode>
                <c:ptCount val="6"/>
                <c:pt idx="0">
                  <c:v>0.51710002342468964</c:v>
                </c:pt>
                <c:pt idx="1">
                  <c:v>0.5081989994441356</c:v>
                </c:pt>
                <c:pt idx="2">
                  <c:v>0.61404691291453217</c:v>
                </c:pt>
                <c:pt idx="3">
                  <c:v>0.52912996445680727</c:v>
                </c:pt>
                <c:pt idx="4">
                  <c:v>0.49175482265090231</c:v>
                </c:pt>
                <c:pt idx="5">
                  <c:v>0.54945211327735877</c:v>
                </c:pt>
              </c:numCache>
            </c:numRef>
          </c:val>
          <c:smooth val="0"/>
          <c:extLst>
            <c:ext xmlns:c16="http://schemas.microsoft.com/office/drawing/2014/chart" uri="{C3380CC4-5D6E-409C-BE32-E72D297353CC}">
              <c16:uniqueId val="{00000000-87CA-4A67-877E-2B28E8D0B80D}"/>
            </c:ext>
          </c:extLst>
        </c:ser>
        <c:ser>
          <c:idx val="1"/>
          <c:order val="1"/>
          <c:tx>
            <c:strRef>
              <c:f>Entwicklung!$A$351</c:f>
              <c:strCache>
                <c:ptCount val="1"/>
                <c:pt idx="0">
                  <c:v>SPD</c:v>
                </c:pt>
              </c:strCache>
            </c:strRef>
          </c:tx>
          <c:spPr>
            <a:ln w="38100">
              <a:solidFill>
                <a:srgbClr val="FF00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Entwicklung!$B$351:$G$351</c:f>
              <c:numCache>
                <c:formatCode>0.00%</c:formatCode>
                <c:ptCount val="6"/>
                <c:pt idx="0">
                  <c:v>0.35874912157413913</c:v>
                </c:pt>
                <c:pt idx="1">
                  <c:v>0.35352973874374655</c:v>
                </c:pt>
                <c:pt idx="2">
                  <c:v>0.24022647613912107</c:v>
                </c:pt>
                <c:pt idx="3">
                  <c:v>0.28496368412919176</c:v>
                </c:pt>
                <c:pt idx="4">
                  <c:v>0.31627255756067207</c:v>
                </c:pt>
                <c:pt idx="5">
                  <c:v>0.26469332574356053</c:v>
                </c:pt>
              </c:numCache>
            </c:numRef>
          </c:val>
          <c:smooth val="0"/>
          <c:extLst>
            <c:ext xmlns:c16="http://schemas.microsoft.com/office/drawing/2014/chart" uri="{C3380CC4-5D6E-409C-BE32-E72D297353CC}">
              <c16:uniqueId val="{00000001-87CA-4A67-877E-2B28E8D0B80D}"/>
            </c:ext>
          </c:extLst>
        </c:ser>
        <c:ser>
          <c:idx val="2"/>
          <c:order val="2"/>
          <c:tx>
            <c:strRef>
              <c:f>Entwicklung!$A$352</c:f>
              <c:strCache>
                <c:ptCount val="1"/>
                <c:pt idx="0">
                  <c:v>FDP</c:v>
                </c:pt>
              </c:strCache>
            </c:strRef>
          </c:tx>
          <c:spPr>
            <a:ln w="38100">
              <a:solidFill>
                <a:srgbClr val="FFFF0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Entwicklung!$B$352:$G$352</c:f>
              <c:numCache>
                <c:formatCode>0.00%</c:formatCode>
                <c:ptCount val="6"/>
                <c:pt idx="0">
                  <c:v>5.2119934410869054E-2</c:v>
                </c:pt>
                <c:pt idx="1">
                  <c:v>7.6709282934963874E-2</c:v>
                </c:pt>
                <c:pt idx="2">
                  <c:v>5.944998651927743E-2</c:v>
                </c:pt>
                <c:pt idx="3">
                  <c:v>5.9187142636377685E-2</c:v>
                </c:pt>
                <c:pt idx="4">
                  <c:v>4.387056627255756E-2</c:v>
                </c:pt>
                <c:pt idx="5">
                  <c:v>6.5034865518713528E-2</c:v>
                </c:pt>
              </c:numCache>
            </c:numRef>
          </c:val>
          <c:smooth val="0"/>
          <c:extLst>
            <c:ext xmlns:c16="http://schemas.microsoft.com/office/drawing/2014/chart" uri="{C3380CC4-5D6E-409C-BE32-E72D297353CC}">
              <c16:uniqueId val="{00000002-87CA-4A67-877E-2B28E8D0B80D}"/>
            </c:ext>
          </c:extLst>
        </c:ser>
        <c:ser>
          <c:idx val="3"/>
          <c:order val="3"/>
          <c:tx>
            <c:strRef>
              <c:f>Entwicklung!$A$353</c:f>
              <c:strCache>
                <c:ptCount val="1"/>
                <c:pt idx="0">
                  <c:v>GRU</c:v>
                </c:pt>
              </c:strCache>
            </c:strRef>
          </c:tx>
          <c:spPr>
            <a:ln w="38100">
              <a:solidFill>
                <a:srgbClr val="339966"/>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Entwicklung!$B$353:$G$353</c:f>
              <c:numCache>
                <c:formatCode>0.00%</c:formatCode>
                <c:ptCount val="6"/>
                <c:pt idx="0">
                  <c:v>6.0552822675099552E-2</c:v>
                </c:pt>
                <c:pt idx="1">
                  <c:v>3.2240133407448586E-2</c:v>
                </c:pt>
                <c:pt idx="2">
                  <c:v>4.2059854408196276E-2</c:v>
                </c:pt>
                <c:pt idx="3">
                  <c:v>6.4904960593416786E-2</c:v>
                </c:pt>
                <c:pt idx="4">
                  <c:v>6.129433727442439E-2</c:v>
                </c:pt>
                <c:pt idx="5">
                  <c:v>3.3727052796356911E-2</c:v>
                </c:pt>
              </c:numCache>
            </c:numRef>
          </c:val>
          <c:smooth val="0"/>
          <c:extLst>
            <c:ext xmlns:c16="http://schemas.microsoft.com/office/drawing/2014/chart" uri="{C3380CC4-5D6E-409C-BE32-E72D297353CC}">
              <c16:uniqueId val="{00000003-87CA-4A67-877E-2B28E8D0B80D}"/>
            </c:ext>
          </c:extLst>
        </c:ser>
        <c:ser>
          <c:idx val="4"/>
          <c:order val="4"/>
          <c:tx>
            <c:strRef>
              <c:f>Entwicklung!$A$354</c:f>
              <c:strCache>
                <c:ptCount val="1"/>
                <c:pt idx="0">
                  <c:v>AfD</c:v>
                </c:pt>
              </c:strCache>
            </c:strRef>
          </c:tx>
          <c:spPr>
            <a:ln w="38100">
              <a:solidFill>
                <a:srgbClr val="00B0F0"/>
              </a:solidFill>
              <a:prstDash val="solid"/>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Entwicklung!$B$354:$G$354</c:f>
              <c:numCache>
                <c:formatCode>0.00%</c:formatCode>
                <c:ptCount val="6"/>
                <c:pt idx="4">
                  <c:v>0</c:v>
                </c:pt>
                <c:pt idx="5">
                  <c:v>4.5254020207770029E-2</c:v>
                </c:pt>
              </c:numCache>
            </c:numRef>
          </c:val>
          <c:smooth val="0"/>
          <c:extLst>
            <c:ext xmlns:c16="http://schemas.microsoft.com/office/drawing/2014/chart" uri="{C3380CC4-5D6E-409C-BE32-E72D297353CC}">
              <c16:uniqueId val="{00000004-87CA-4A67-877E-2B28E8D0B80D}"/>
            </c:ext>
          </c:extLst>
        </c:ser>
        <c:ser>
          <c:idx val="5"/>
          <c:order val="5"/>
          <c:tx>
            <c:strRef>
              <c:f>Entwicklung!$A$355</c:f>
              <c:strCache>
                <c:ptCount val="1"/>
                <c:pt idx="0">
                  <c:v>DIE LINKE</c:v>
                </c:pt>
              </c:strCache>
            </c:strRef>
          </c:tx>
          <c:spPr>
            <a:ln w="25400">
              <a:solidFill>
                <a:srgbClr val="FF0066"/>
              </a:solidFill>
            </a:ln>
          </c:spPr>
          <c:marker>
            <c:symbol val="none"/>
          </c:marker>
          <c:cat>
            <c:numRef>
              <c:f>Entwicklung!$B$3:$G$3</c:f>
              <c:numCache>
                <c:formatCode>General</c:formatCode>
                <c:ptCount val="6"/>
                <c:pt idx="0">
                  <c:v>1995</c:v>
                </c:pt>
                <c:pt idx="1">
                  <c:v>2000</c:v>
                </c:pt>
                <c:pt idx="2">
                  <c:v>2005</c:v>
                </c:pt>
                <c:pt idx="3">
                  <c:v>2010</c:v>
                </c:pt>
                <c:pt idx="4">
                  <c:v>2012</c:v>
                </c:pt>
                <c:pt idx="5">
                  <c:v>2017</c:v>
                </c:pt>
              </c:numCache>
            </c:numRef>
          </c:cat>
          <c:val>
            <c:numRef>
              <c:f>Entwicklung!$B$355:$G$355</c:f>
              <c:numCache>
                <c:formatCode>0.00%</c:formatCode>
                <c:ptCount val="6"/>
                <c:pt idx="4">
                  <c:v>1.851275668948351E-2</c:v>
                </c:pt>
                <c:pt idx="5">
                  <c:v>2.9030880888003416E-2</c:v>
                </c:pt>
              </c:numCache>
            </c:numRef>
          </c:val>
          <c:smooth val="0"/>
          <c:extLst>
            <c:ext xmlns:c16="http://schemas.microsoft.com/office/drawing/2014/chart" uri="{C3380CC4-5D6E-409C-BE32-E72D297353CC}">
              <c16:uniqueId val="{00000005-87CA-4A67-877E-2B28E8D0B80D}"/>
            </c:ext>
          </c:extLst>
        </c:ser>
        <c:dLbls>
          <c:showLegendKey val="0"/>
          <c:showVal val="0"/>
          <c:showCatName val="0"/>
          <c:showSerName val="0"/>
          <c:showPercent val="0"/>
          <c:showBubbleSize val="0"/>
        </c:dLbls>
        <c:smooth val="0"/>
        <c:axId val="69445504"/>
        <c:axId val="69447040"/>
      </c:lineChart>
      <c:catAx>
        <c:axId val="69445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7040"/>
        <c:crosses val="autoZero"/>
        <c:auto val="1"/>
        <c:lblAlgn val="ctr"/>
        <c:lblOffset val="100"/>
        <c:tickLblSkip val="1"/>
        <c:tickMarkSkip val="1"/>
        <c:noMultiLvlLbl val="0"/>
      </c:catAx>
      <c:valAx>
        <c:axId val="69447040"/>
        <c:scaling>
          <c:orientation val="minMax"/>
          <c:max val="0.70000000000000007"/>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9445504"/>
        <c:crosses val="autoZero"/>
        <c:crossBetween val="between"/>
      </c:valAx>
      <c:spPr>
        <a:solidFill>
          <a:srgbClr val="C0C0C0"/>
        </a:solidFill>
        <a:ln w="12700">
          <a:solidFill>
            <a:srgbClr val="808080"/>
          </a:solidFill>
          <a:prstDash val="solid"/>
        </a:ln>
      </c:spPr>
    </c:plotArea>
    <c:legend>
      <c:legendPos val="r"/>
      <c:layout>
        <c:manualLayout>
          <c:xMode val="edge"/>
          <c:yMode val="edge"/>
          <c:x val="0.83884383415831676"/>
          <c:y val="8.9965761200265185E-2"/>
          <c:w val="0.1439057524559357"/>
          <c:h val="0.7493302091563813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'2012'!$A$29:$B$29</c:f>
              <c:strCache>
                <c:ptCount val="2"/>
                <c:pt idx="0">
                  <c:v>001-Beverungen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47BF-4FBE-B62D-ABBB094209B8}"/>
              </c:ext>
            </c:extLst>
          </c:dPt>
          <c:dPt>
            <c:idx val="1"/>
            <c:bubble3D val="0"/>
            <c:spPr>
              <a:solidFill>
                <a:srgbClr val="FF0000"/>
              </a:solidFill>
            </c:spPr>
            <c:extLst>
              <c:ext xmlns:c16="http://schemas.microsoft.com/office/drawing/2014/chart" uri="{C3380CC4-5D6E-409C-BE32-E72D297353CC}">
                <c16:uniqueId val="{00000003-47BF-4FBE-B62D-ABBB094209B8}"/>
              </c:ext>
            </c:extLst>
          </c:dPt>
          <c:dPt>
            <c:idx val="2"/>
            <c:bubble3D val="0"/>
            <c:spPr>
              <a:solidFill>
                <a:srgbClr val="FFFF00"/>
              </a:solidFill>
            </c:spPr>
            <c:extLst>
              <c:ext xmlns:c16="http://schemas.microsoft.com/office/drawing/2014/chart" uri="{C3380CC4-5D6E-409C-BE32-E72D297353CC}">
                <c16:uniqueId val="{00000005-47BF-4FBE-B62D-ABBB094209B8}"/>
              </c:ext>
            </c:extLst>
          </c:dPt>
          <c:dPt>
            <c:idx val="3"/>
            <c:bubble3D val="0"/>
            <c:spPr>
              <a:solidFill>
                <a:srgbClr val="00B050"/>
              </a:solidFill>
            </c:spPr>
            <c:extLst>
              <c:ext xmlns:c16="http://schemas.microsoft.com/office/drawing/2014/chart" uri="{C3380CC4-5D6E-409C-BE32-E72D297353CC}">
                <c16:uniqueId val="{00000007-47BF-4FBE-B62D-ABBB094209B8}"/>
              </c:ext>
            </c:extLst>
          </c:dPt>
          <c:dPt>
            <c:idx val="4"/>
            <c:bubble3D val="0"/>
            <c:spPr>
              <a:solidFill>
                <a:srgbClr val="FFC000"/>
              </a:solidFill>
            </c:spPr>
            <c:extLst>
              <c:ext xmlns:c16="http://schemas.microsoft.com/office/drawing/2014/chart" uri="{C3380CC4-5D6E-409C-BE32-E72D297353CC}">
                <c16:uniqueId val="{0000000B-47BF-4FBE-B62D-ABBB094209B8}"/>
              </c:ext>
            </c:extLst>
          </c:dPt>
          <c:dPt>
            <c:idx val="5"/>
            <c:bubble3D val="0"/>
            <c:spPr>
              <a:solidFill>
                <a:srgbClr val="00B0F0"/>
              </a:solidFill>
            </c:spPr>
            <c:extLst>
              <c:ext xmlns:c16="http://schemas.microsoft.com/office/drawing/2014/chart" uri="{C3380CC4-5D6E-409C-BE32-E72D297353CC}">
                <c16:uniqueId val="{0000000C-47BF-4FBE-B62D-ABBB094209B8}"/>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47BF-4FBE-B62D-ABBB094209B8}"/>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'2012'!$C$28:$H$28</c:f>
              <c:strCache>
                <c:ptCount val="6"/>
                <c:pt idx="0">
                  <c:v>CDU</c:v>
                </c:pt>
                <c:pt idx="1">
                  <c:v>SPD</c:v>
                </c:pt>
                <c:pt idx="2">
                  <c:v>FDP</c:v>
                </c:pt>
                <c:pt idx="3">
                  <c:v>Grüne</c:v>
                </c:pt>
                <c:pt idx="4">
                  <c:v>Piraten</c:v>
                </c:pt>
                <c:pt idx="5">
                  <c:v>Sonstige</c:v>
                </c:pt>
              </c:strCache>
            </c:strRef>
          </c:cat>
          <c:val>
            <c:numRef>
              <c:f>'2012'!$C$29:$H$29</c:f>
              <c:numCache>
                <c:formatCode>0.00%</c:formatCode>
                <c:ptCount val="6"/>
                <c:pt idx="0">
                  <c:v>0.45243902439024392</c:v>
                </c:pt>
                <c:pt idx="1">
                  <c:v>0.33414634146341465</c:v>
                </c:pt>
                <c:pt idx="2">
                  <c:v>5.1219512195121948E-2</c:v>
                </c:pt>
                <c:pt idx="3">
                  <c:v>6.2195121951219512E-2</c:v>
                </c:pt>
                <c:pt idx="4">
                  <c:v>7.5609756097560973E-2</c:v>
                </c:pt>
                <c:pt idx="5">
                  <c:v>2.4390243902439025E-2</c:v>
                </c:pt>
              </c:numCache>
            </c:numRef>
          </c:val>
          <c:extLst>
            <c:ext xmlns:c16="http://schemas.microsoft.com/office/drawing/2014/chart" uri="{C3380CC4-5D6E-409C-BE32-E72D297353CC}">
              <c16:uniqueId val="{00000008-47BF-4FBE-B62D-ABBB094209B8}"/>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'2012'!$A$30:$B$30</c:f>
              <c:strCache>
                <c:ptCount val="2"/>
                <c:pt idx="0">
                  <c:v>001-Beverungen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4E17-4527-A93B-797BA30FEDC8}"/>
              </c:ext>
            </c:extLst>
          </c:dPt>
          <c:dPt>
            <c:idx val="1"/>
            <c:invertIfNegative val="0"/>
            <c:bubble3D val="0"/>
            <c:spPr>
              <a:solidFill>
                <a:srgbClr val="FF0000"/>
              </a:solidFill>
            </c:spPr>
            <c:extLst>
              <c:ext xmlns:c16="http://schemas.microsoft.com/office/drawing/2014/chart" uri="{C3380CC4-5D6E-409C-BE32-E72D297353CC}">
                <c16:uniqueId val="{00000003-4E17-4527-A93B-797BA30FEDC8}"/>
              </c:ext>
            </c:extLst>
          </c:dPt>
          <c:dPt>
            <c:idx val="2"/>
            <c:invertIfNegative val="0"/>
            <c:bubble3D val="0"/>
            <c:spPr>
              <a:solidFill>
                <a:srgbClr val="FFFF00"/>
              </a:solidFill>
            </c:spPr>
            <c:extLst>
              <c:ext xmlns:c16="http://schemas.microsoft.com/office/drawing/2014/chart" uri="{C3380CC4-5D6E-409C-BE32-E72D297353CC}">
                <c16:uniqueId val="{00000005-4E17-4527-A93B-797BA30FEDC8}"/>
              </c:ext>
            </c:extLst>
          </c:dPt>
          <c:dPt>
            <c:idx val="3"/>
            <c:invertIfNegative val="0"/>
            <c:bubble3D val="0"/>
            <c:spPr>
              <a:solidFill>
                <a:srgbClr val="00B050"/>
              </a:solidFill>
            </c:spPr>
            <c:extLst>
              <c:ext xmlns:c16="http://schemas.microsoft.com/office/drawing/2014/chart" uri="{C3380CC4-5D6E-409C-BE32-E72D297353CC}">
                <c16:uniqueId val="{00000007-4E17-4527-A93B-797BA30FEDC8}"/>
              </c:ext>
            </c:extLst>
          </c:dPt>
          <c:dPt>
            <c:idx val="4"/>
            <c:invertIfNegative val="0"/>
            <c:bubble3D val="0"/>
            <c:spPr>
              <a:solidFill>
                <a:srgbClr val="FFC000"/>
              </a:solidFill>
            </c:spPr>
            <c:extLst>
              <c:ext xmlns:c16="http://schemas.microsoft.com/office/drawing/2014/chart" uri="{C3380CC4-5D6E-409C-BE32-E72D297353CC}">
                <c16:uniqueId val="{0000000B-4E17-4527-A93B-797BA30FEDC8}"/>
              </c:ext>
            </c:extLst>
          </c:dPt>
          <c:dPt>
            <c:idx val="5"/>
            <c:invertIfNegative val="0"/>
            <c:bubble3D val="0"/>
            <c:spPr>
              <a:solidFill>
                <a:srgbClr val="00B0F0"/>
              </a:solidFill>
            </c:spPr>
            <c:extLst>
              <c:ext xmlns:c16="http://schemas.microsoft.com/office/drawing/2014/chart" uri="{C3380CC4-5D6E-409C-BE32-E72D297353CC}">
                <c16:uniqueId val="{0000000E-4E17-4527-A93B-797BA30FEDC8}"/>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'2012'!$C$28:$H$28</c:f>
              <c:strCache>
                <c:ptCount val="6"/>
                <c:pt idx="0">
                  <c:v>CDU</c:v>
                </c:pt>
                <c:pt idx="1">
                  <c:v>SPD</c:v>
                </c:pt>
                <c:pt idx="2">
                  <c:v>FDP</c:v>
                </c:pt>
                <c:pt idx="3">
                  <c:v>Grüne</c:v>
                </c:pt>
                <c:pt idx="4">
                  <c:v>Piraten</c:v>
                </c:pt>
                <c:pt idx="5">
                  <c:v>Sonstige</c:v>
                </c:pt>
              </c:strCache>
            </c:strRef>
          </c:cat>
          <c:val>
            <c:numRef>
              <c:f>'2012'!$C$30:$H$30</c:f>
              <c:numCache>
                <c:formatCode>0.00%</c:formatCode>
                <c:ptCount val="6"/>
                <c:pt idx="0">
                  <c:v>-5.1057479106259629E-2</c:v>
                </c:pt>
                <c:pt idx="1">
                  <c:v>5.162885894593211E-2</c:v>
                </c:pt>
                <c:pt idx="2">
                  <c:v>-2.710216612655638E-2</c:v>
                </c:pt>
                <c:pt idx="3">
                  <c:v>-2.1405423844448185E-3</c:v>
                </c:pt>
                <c:pt idx="4">
                  <c:v>7.5609756097560973E-2</c:v>
                </c:pt>
                <c:pt idx="5">
                  <c:v>1.3940941232166798E-2</c:v>
                </c:pt>
              </c:numCache>
            </c:numRef>
          </c:val>
          <c:extLst>
            <c:ext xmlns:c16="http://schemas.microsoft.com/office/drawing/2014/chart" uri="{C3380CC4-5D6E-409C-BE32-E72D297353CC}">
              <c16:uniqueId val="{00000008-4E17-4527-A93B-797BA30FEDC8}"/>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'2017'!$A$65:$B$65</c:f>
              <c:strCache>
                <c:ptCount val="2"/>
                <c:pt idx="0">
                  <c:v>003-Beverungen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E868-44A8-B711-A6FB1D516BDE}"/>
              </c:ext>
            </c:extLst>
          </c:dPt>
          <c:dPt>
            <c:idx val="1"/>
            <c:bubble3D val="0"/>
            <c:spPr>
              <a:solidFill>
                <a:srgbClr val="FF0000"/>
              </a:solidFill>
            </c:spPr>
            <c:extLst>
              <c:ext xmlns:c16="http://schemas.microsoft.com/office/drawing/2014/chart" uri="{C3380CC4-5D6E-409C-BE32-E72D297353CC}">
                <c16:uniqueId val="{00000003-E868-44A8-B711-A6FB1D516BDE}"/>
              </c:ext>
            </c:extLst>
          </c:dPt>
          <c:dPt>
            <c:idx val="2"/>
            <c:bubble3D val="0"/>
            <c:spPr>
              <a:solidFill>
                <a:srgbClr val="FFFF00"/>
              </a:solidFill>
            </c:spPr>
            <c:extLst>
              <c:ext xmlns:c16="http://schemas.microsoft.com/office/drawing/2014/chart" uri="{C3380CC4-5D6E-409C-BE32-E72D297353CC}">
                <c16:uniqueId val="{00000005-E868-44A8-B711-A6FB1D516BDE}"/>
              </c:ext>
            </c:extLst>
          </c:dPt>
          <c:dPt>
            <c:idx val="3"/>
            <c:bubble3D val="0"/>
            <c:spPr>
              <a:solidFill>
                <a:srgbClr val="00B050"/>
              </a:solidFill>
            </c:spPr>
            <c:extLst>
              <c:ext xmlns:c16="http://schemas.microsoft.com/office/drawing/2014/chart" uri="{C3380CC4-5D6E-409C-BE32-E72D297353CC}">
                <c16:uniqueId val="{00000007-E868-44A8-B711-A6FB1D516BDE}"/>
              </c:ext>
            </c:extLst>
          </c:dPt>
          <c:dPt>
            <c:idx val="4"/>
            <c:bubble3D val="0"/>
            <c:spPr>
              <a:solidFill>
                <a:srgbClr val="FF0066"/>
              </a:solidFill>
            </c:spPr>
            <c:extLst>
              <c:ext xmlns:c16="http://schemas.microsoft.com/office/drawing/2014/chart" uri="{C3380CC4-5D6E-409C-BE32-E72D297353CC}">
                <c16:uniqueId val="{00000009-E868-44A8-B711-A6FB1D516BDE}"/>
              </c:ext>
            </c:extLst>
          </c:dPt>
          <c:dPt>
            <c:idx val="5"/>
            <c:bubble3D val="0"/>
            <c:spPr>
              <a:solidFill>
                <a:schemeClr val="tx2">
                  <a:lumMod val="60000"/>
                  <a:lumOff val="40000"/>
                </a:schemeClr>
              </a:solidFill>
            </c:spPr>
            <c:extLst>
              <c:ext xmlns:c16="http://schemas.microsoft.com/office/drawing/2014/chart" uri="{C3380CC4-5D6E-409C-BE32-E72D297353CC}">
                <c16:uniqueId val="{0000000B-E868-44A8-B711-A6FB1D516BDE}"/>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E868-44A8-B711-A6FB1D516BDE}"/>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'2017'!$C$28:$I$28</c:f>
              <c:strCache>
                <c:ptCount val="7"/>
                <c:pt idx="0">
                  <c:v>CDU</c:v>
                </c:pt>
                <c:pt idx="1">
                  <c:v>SPD</c:v>
                </c:pt>
                <c:pt idx="2">
                  <c:v>FDP</c:v>
                </c:pt>
                <c:pt idx="3">
                  <c:v>Grüne</c:v>
                </c:pt>
                <c:pt idx="4">
                  <c:v>Die Linke</c:v>
                </c:pt>
                <c:pt idx="5">
                  <c:v>AfD</c:v>
                </c:pt>
                <c:pt idx="6">
                  <c:v>Sonstige</c:v>
                </c:pt>
              </c:strCache>
            </c:strRef>
          </c:cat>
          <c:val>
            <c:numRef>
              <c:f>'2017'!$C$65:$I$65</c:f>
              <c:numCache>
                <c:formatCode>0.00%</c:formatCode>
                <c:ptCount val="7"/>
                <c:pt idx="0">
                  <c:v>0.46234676007005254</c:v>
                </c:pt>
                <c:pt idx="1">
                  <c:v>0.33450087565674258</c:v>
                </c:pt>
                <c:pt idx="2">
                  <c:v>6.1295971978984239E-2</c:v>
                </c:pt>
                <c:pt idx="3">
                  <c:v>3.1523642732049037E-2</c:v>
                </c:pt>
                <c:pt idx="4">
                  <c:v>4.2031523642732049E-2</c:v>
                </c:pt>
                <c:pt idx="5">
                  <c:v>4.553415061295972E-2</c:v>
                </c:pt>
                <c:pt idx="6">
                  <c:v>6.4798598949211902E-2</c:v>
                </c:pt>
              </c:numCache>
            </c:numRef>
          </c:val>
          <c:extLst>
            <c:ext xmlns:c16="http://schemas.microsoft.com/office/drawing/2014/chart" uri="{C3380CC4-5D6E-409C-BE32-E72D297353CC}">
              <c16:uniqueId val="{0000000C-E868-44A8-B711-A6FB1D516BDE}"/>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'2012'!$A$47:$B$47</c:f>
              <c:strCache>
                <c:ptCount val="2"/>
                <c:pt idx="0">
                  <c:v>002-Beverungen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6BDE-4AFC-B3C4-465C8D7C4C42}"/>
              </c:ext>
            </c:extLst>
          </c:dPt>
          <c:dPt>
            <c:idx val="1"/>
            <c:bubble3D val="0"/>
            <c:spPr>
              <a:solidFill>
                <a:srgbClr val="FF0000"/>
              </a:solidFill>
            </c:spPr>
            <c:extLst>
              <c:ext xmlns:c16="http://schemas.microsoft.com/office/drawing/2014/chart" uri="{C3380CC4-5D6E-409C-BE32-E72D297353CC}">
                <c16:uniqueId val="{00000003-6BDE-4AFC-B3C4-465C8D7C4C42}"/>
              </c:ext>
            </c:extLst>
          </c:dPt>
          <c:dPt>
            <c:idx val="2"/>
            <c:bubble3D val="0"/>
            <c:spPr>
              <a:solidFill>
                <a:srgbClr val="FFFF00"/>
              </a:solidFill>
            </c:spPr>
            <c:extLst>
              <c:ext xmlns:c16="http://schemas.microsoft.com/office/drawing/2014/chart" uri="{C3380CC4-5D6E-409C-BE32-E72D297353CC}">
                <c16:uniqueId val="{00000005-6BDE-4AFC-B3C4-465C8D7C4C42}"/>
              </c:ext>
            </c:extLst>
          </c:dPt>
          <c:dPt>
            <c:idx val="3"/>
            <c:bubble3D val="0"/>
            <c:spPr>
              <a:solidFill>
                <a:srgbClr val="00B050"/>
              </a:solidFill>
            </c:spPr>
            <c:extLst>
              <c:ext xmlns:c16="http://schemas.microsoft.com/office/drawing/2014/chart" uri="{C3380CC4-5D6E-409C-BE32-E72D297353CC}">
                <c16:uniqueId val="{00000007-6BDE-4AFC-B3C4-465C8D7C4C42}"/>
              </c:ext>
            </c:extLst>
          </c:dPt>
          <c:dPt>
            <c:idx val="4"/>
            <c:bubble3D val="0"/>
            <c:spPr>
              <a:solidFill>
                <a:srgbClr val="FFC000"/>
              </a:solidFill>
            </c:spPr>
            <c:extLst>
              <c:ext xmlns:c16="http://schemas.microsoft.com/office/drawing/2014/chart" uri="{C3380CC4-5D6E-409C-BE32-E72D297353CC}">
                <c16:uniqueId val="{00000009-6BDE-4AFC-B3C4-465C8D7C4C42}"/>
              </c:ext>
            </c:extLst>
          </c:dPt>
          <c:dPt>
            <c:idx val="5"/>
            <c:bubble3D val="0"/>
            <c:spPr>
              <a:solidFill>
                <a:srgbClr val="00B0F0"/>
              </a:solidFill>
            </c:spPr>
            <c:extLst>
              <c:ext xmlns:c16="http://schemas.microsoft.com/office/drawing/2014/chart" uri="{C3380CC4-5D6E-409C-BE32-E72D297353CC}">
                <c16:uniqueId val="{0000000B-6BDE-4AFC-B3C4-465C8D7C4C42}"/>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6BDE-4AFC-B3C4-465C8D7C4C42}"/>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'2012'!$C$28:$H$28</c:f>
              <c:strCache>
                <c:ptCount val="6"/>
                <c:pt idx="0">
                  <c:v>CDU</c:v>
                </c:pt>
                <c:pt idx="1">
                  <c:v>SPD</c:v>
                </c:pt>
                <c:pt idx="2">
                  <c:v>FDP</c:v>
                </c:pt>
                <c:pt idx="3">
                  <c:v>Grüne</c:v>
                </c:pt>
                <c:pt idx="4">
                  <c:v>Piraten</c:v>
                </c:pt>
                <c:pt idx="5">
                  <c:v>Sonstige</c:v>
                </c:pt>
              </c:strCache>
            </c:strRef>
          </c:cat>
          <c:val>
            <c:numRef>
              <c:f>'2012'!$C$47:$H$47</c:f>
              <c:numCache>
                <c:formatCode>0.00%</c:formatCode>
                <c:ptCount val="6"/>
                <c:pt idx="0">
                  <c:v>0.42313546423135462</c:v>
                </c:pt>
                <c:pt idx="1">
                  <c:v>0.36986301369863012</c:v>
                </c:pt>
                <c:pt idx="2">
                  <c:v>6.0882800608828003E-2</c:v>
                </c:pt>
                <c:pt idx="3">
                  <c:v>5.1750380517503802E-2</c:v>
                </c:pt>
                <c:pt idx="4">
                  <c:v>6.8493150684931503E-2</c:v>
                </c:pt>
                <c:pt idx="5">
                  <c:v>2.5875190258751901E-2</c:v>
                </c:pt>
              </c:numCache>
            </c:numRef>
          </c:val>
          <c:extLst>
            <c:ext xmlns:c16="http://schemas.microsoft.com/office/drawing/2014/chart" uri="{C3380CC4-5D6E-409C-BE32-E72D297353CC}">
              <c16:uniqueId val="{0000000C-6BDE-4AFC-B3C4-465C8D7C4C42}"/>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'2012'!$A$48:$B$48</c:f>
              <c:strCache>
                <c:ptCount val="2"/>
                <c:pt idx="0">
                  <c:v>002-Beverungen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C4D6-451F-8E31-2C59A5887D43}"/>
              </c:ext>
            </c:extLst>
          </c:dPt>
          <c:dPt>
            <c:idx val="1"/>
            <c:invertIfNegative val="0"/>
            <c:bubble3D val="0"/>
            <c:spPr>
              <a:solidFill>
                <a:srgbClr val="FF0000"/>
              </a:solidFill>
            </c:spPr>
            <c:extLst>
              <c:ext xmlns:c16="http://schemas.microsoft.com/office/drawing/2014/chart" uri="{C3380CC4-5D6E-409C-BE32-E72D297353CC}">
                <c16:uniqueId val="{00000003-C4D6-451F-8E31-2C59A5887D43}"/>
              </c:ext>
            </c:extLst>
          </c:dPt>
          <c:dPt>
            <c:idx val="2"/>
            <c:invertIfNegative val="0"/>
            <c:bubble3D val="0"/>
            <c:spPr>
              <a:solidFill>
                <a:srgbClr val="FFFF00"/>
              </a:solidFill>
            </c:spPr>
            <c:extLst>
              <c:ext xmlns:c16="http://schemas.microsoft.com/office/drawing/2014/chart" uri="{C3380CC4-5D6E-409C-BE32-E72D297353CC}">
                <c16:uniqueId val="{00000005-C4D6-451F-8E31-2C59A5887D43}"/>
              </c:ext>
            </c:extLst>
          </c:dPt>
          <c:dPt>
            <c:idx val="3"/>
            <c:invertIfNegative val="0"/>
            <c:bubble3D val="0"/>
            <c:spPr>
              <a:solidFill>
                <a:srgbClr val="00B050"/>
              </a:solidFill>
            </c:spPr>
            <c:extLst>
              <c:ext xmlns:c16="http://schemas.microsoft.com/office/drawing/2014/chart" uri="{C3380CC4-5D6E-409C-BE32-E72D297353CC}">
                <c16:uniqueId val="{00000007-C4D6-451F-8E31-2C59A5887D43}"/>
              </c:ext>
            </c:extLst>
          </c:dPt>
          <c:dPt>
            <c:idx val="4"/>
            <c:invertIfNegative val="0"/>
            <c:bubble3D val="0"/>
            <c:spPr>
              <a:solidFill>
                <a:srgbClr val="FFC000"/>
              </a:solidFill>
            </c:spPr>
            <c:extLst>
              <c:ext xmlns:c16="http://schemas.microsoft.com/office/drawing/2014/chart" uri="{C3380CC4-5D6E-409C-BE32-E72D297353CC}">
                <c16:uniqueId val="{00000009-C4D6-451F-8E31-2C59A5887D43}"/>
              </c:ext>
            </c:extLst>
          </c:dPt>
          <c:dPt>
            <c:idx val="5"/>
            <c:invertIfNegative val="0"/>
            <c:bubble3D val="0"/>
            <c:spPr>
              <a:solidFill>
                <a:srgbClr val="00B0F0"/>
              </a:solidFill>
            </c:spPr>
            <c:extLst>
              <c:ext xmlns:c16="http://schemas.microsoft.com/office/drawing/2014/chart" uri="{C3380CC4-5D6E-409C-BE32-E72D297353CC}">
                <c16:uniqueId val="{0000000B-C4D6-451F-8E31-2C59A5887D43}"/>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'2012'!$C$28:$H$28</c:f>
              <c:strCache>
                <c:ptCount val="6"/>
                <c:pt idx="0">
                  <c:v>CDU</c:v>
                </c:pt>
                <c:pt idx="1">
                  <c:v>SPD</c:v>
                </c:pt>
                <c:pt idx="2">
                  <c:v>FDP</c:v>
                </c:pt>
                <c:pt idx="3">
                  <c:v>Grüne</c:v>
                </c:pt>
                <c:pt idx="4">
                  <c:v>Piraten</c:v>
                </c:pt>
                <c:pt idx="5">
                  <c:v>Sonstige</c:v>
                </c:pt>
              </c:strCache>
            </c:strRef>
          </c:cat>
          <c:val>
            <c:numRef>
              <c:f>'2012'!$C$48:$H$48</c:f>
              <c:numCache>
                <c:formatCode>0.00%</c:formatCode>
                <c:ptCount val="6"/>
                <c:pt idx="0">
                  <c:v>-6.1903905847385532E-2</c:v>
                </c:pt>
                <c:pt idx="1">
                  <c:v>4.387876173012617E-2</c:v>
                </c:pt>
                <c:pt idx="2">
                  <c:v>-1.4707750572274358E-2</c:v>
                </c:pt>
                <c:pt idx="3">
                  <c:v>-1.4391351765960764E-2</c:v>
                </c:pt>
                <c:pt idx="4">
                  <c:v>6.8493150684931503E-2</c:v>
                </c:pt>
                <c:pt idx="5">
                  <c:v>2.0698403462870621E-2</c:v>
                </c:pt>
              </c:numCache>
            </c:numRef>
          </c:val>
          <c:extLst>
            <c:ext xmlns:c16="http://schemas.microsoft.com/office/drawing/2014/chart" uri="{C3380CC4-5D6E-409C-BE32-E72D297353CC}">
              <c16:uniqueId val="{0000000C-C4D6-451F-8E31-2C59A5887D43}"/>
            </c:ext>
          </c:extLst>
        </c:ser>
        <c:dLbls>
          <c:showLegendKey val="0"/>
          <c:showVal val="0"/>
          <c:showCatName val="0"/>
          <c:showSerName val="0"/>
          <c:showPercent val="0"/>
          <c:showBubbleSize val="0"/>
        </c:dLbls>
        <c:gapWidth val="150"/>
        <c:axId val="67846144"/>
        <c:axId val="67847680"/>
      </c:barChart>
      <c:catAx>
        <c:axId val="67846144"/>
        <c:scaling>
          <c:orientation val="minMax"/>
        </c:scaling>
        <c:delete val="0"/>
        <c:axPos val="b"/>
        <c:numFmt formatCode="General" sourceLinked="0"/>
        <c:majorTickMark val="out"/>
        <c:minorTickMark val="none"/>
        <c:tickLblPos val="nextTo"/>
        <c:crossAx val="67847680"/>
        <c:crosses val="autoZero"/>
        <c:auto val="1"/>
        <c:lblAlgn val="ctr"/>
        <c:lblOffset val="100"/>
        <c:noMultiLvlLbl val="0"/>
      </c:catAx>
      <c:valAx>
        <c:axId val="67847680"/>
        <c:scaling>
          <c:orientation val="minMax"/>
        </c:scaling>
        <c:delete val="0"/>
        <c:axPos val="l"/>
        <c:majorGridlines/>
        <c:numFmt formatCode="0.00%" sourceLinked="1"/>
        <c:majorTickMark val="out"/>
        <c:minorTickMark val="none"/>
        <c:tickLblPos val="nextTo"/>
        <c:crossAx val="67846144"/>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'2012'!$A$65:$B$65</c:f>
              <c:strCache>
                <c:ptCount val="2"/>
                <c:pt idx="0">
                  <c:v>003-Beverungen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A199-4AB7-A48A-CD2635370DBC}"/>
              </c:ext>
            </c:extLst>
          </c:dPt>
          <c:dPt>
            <c:idx val="1"/>
            <c:bubble3D val="0"/>
            <c:spPr>
              <a:solidFill>
                <a:srgbClr val="FF0000"/>
              </a:solidFill>
            </c:spPr>
            <c:extLst>
              <c:ext xmlns:c16="http://schemas.microsoft.com/office/drawing/2014/chart" uri="{C3380CC4-5D6E-409C-BE32-E72D297353CC}">
                <c16:uniqueId val="{00000003-A199-4AB7-A48A-CD2635370DBC}"/>
              </c:ext>
            </c:extLst>
          </c:dPt>
          <c:dPt>
            <c:idx val="2"/>
            <c:bubble3D val="0"/>
            <c:spPr>
              <a:solidFill>
                <a:srgbClr val="FFFF00"/>
              </a:solidFill>
            </c:spPr>
            <c:extLst>
              <c:ext xmlns:c16="http://schemas.microsoft.com/office/drawing/2014/chart" uri="{C3380CC4-5D6E-409C-BE32-E72D297353CC}">
                <c16:uniqueId val="{00000005-A199-4AB7-A48A-CD2635370DBC}"/>
              </c:ext>
            </c:extLst>
          </c:dPt>
          <c:dPt>
            <c:idx val="3"/>
            <c:bubble3D val="0"/>
            <c:spPr>
              <a:solidFill>
                <a:srgbClr val="00B050"/>
              </a:solidFill>
            </c:spPr>
            <c:extLst>
              <c:ext xmlns:c16="http://schemas.microsoft.com/office/drawing/2014/chart" uri="{C3380CC4-5D6E-409C-BE32-E72D297353CC}">
                <c16:uniqueId val="{00000007-A199-4AB7-A48A-CD2635370DBC}"/>
              </c:ext>
            </c:extLst>
          </c:dPt>
          <c:dPt>
            <c:idx val="4"/>
            <c:bubble3D val="0"/>
            <c:spPr>
              <a:solidFill>
                <a:srgbClr val="FFC000"/>
              </a:solidFill>
            </c:spPr>
            <c:extLst>
              <c:ext xmlns:c16="http://schemas.microsoft.com/office/drawing/2014/chart" uri="{C3380CC4-5D6E-409C-BE32-E72D297353CC}">
                <c16:uniqueId val="{00000009-A199-4AB7-A48A-CD2635370DBC}"/>
              </c:ext>
            </c:extLst>
          </c:dPt>
          <c:dPt>
            <c:idx val="5"/>
            <c:bubble3D val="0"/>
            <c:spPr>
              <a:solidFill>
                <a:srgbClr val="00B0F0"/>
              </a:solidFill>
            </c:spPr>
            <c:extLst>
              <c:ext xmlns:c16="http://schemas.microsoft.com/office/drawing/2014/chart" uri="{C3380CC4-5D6E-409C-BE32-E72D297353CC}">
                <c16:uniqueId val="{0000000B-A199-4AB7-A48A-CD2635370DBC}"/>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A199-4AB7-A48A-CD2635370DBC}"/>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'2012'!$C$28:$H$28</c:f>
              <c:strCache>
                <c:ptCount val="6"/>
                <c:pt idx="0">
                  <c:v>CDU</c:v>
                </c:pt>
                <c:pt idx="1">
                  <c:v>SPD</c:v>
                </c:pt>
                <c:pt idx="2">
                  <c:v>FDP</c:v>
                </c:pt>
                <c:pt idx="3">
                  <c:v>Grüne</c:v>
                </c:pt>
                <c:pt idx="4">
                  <c:v>Piraten</c:v>
                </c:pt>
                <c:pt idx="5">
                  <c:v>Sonstige</c:v>
                </c:pt>
              </c:strCache>
            </c:strRef>
          </c:cat>
          <c:val>
            <c:numRef>
              <c:f>'2012'!$C$65:$H$65</c:f>
              <c:numCache>
                <c:formatCode>0.00%</c:formatCode>
                <c:ptCount val="6"/>
                <c:pt idx="0">
                  <c:v>0.42036124794745483</c:v>
                </c:pt>
                <c:pt idx="1">
                  <c:v>0.37931034482758619</c:v>
                </c:pt>
                <c:pt idx="2">
                  <c:v>4.1050903119868636E-2</c:v>
                </c:pt>
                <c:pt idx="3">
                  <c:v>5.090311986863711E-2</c:v>
                </c:pt>
                <c:pt idx="4">
                  <c:v>8.5385878489326772E-2</c:v>
                </c:pt>
                <c:pt idx="5">
                  <c:v>2.2988505747126436E-2</c:v>
                </c:pt>
              </c:numCache>
            </c:numRef>
          </c:val>
          <c:extLst>
            <c:ext xmlns:c16="http://schemas.microsoft.com/office/drawing/2014/chart" uri="{C3380CC4-5D6E-409C-BE32-E72D297353CC}">
              <c16:uniqueId val="{0000000C-A199-4AB7-A48A-CD2635370DBC}"/>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'2012'!$A$66:$B$66</c:f>
              <c:strCache>
                <c:ptCount val="2"/>
                <c:pt idx="0">
                  <c:v>003-Beverungen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1C08-4E0C-B18A-29526B268B71}"/>
              </c:ext>
            </c:extLst>
          </c:dPt>
          <c:dPt>
            <c:idx val="1"/>
            <c:invertIfNegative val="0"/>
            <c:bubble3D val="0"/>
            <c:spPr>
              <a:solidFill>
                <a:srgbClr val="FF0000"/>
              </a:solidFill>
            </c:spPr>
            <c:extLst>
              <c:ext xmlns:c16="http://schemas.microsoft.com/office/drawing/2014/chart" uri="{C3380CC4-5D6E-409C-BE32-E72D297353CC}">
                <c16:uniqueId val="{00000003-1C08-4E0C-B18A-29526B268B71}"/>
              </c:ext>
            </c:extLst>
          </c:dPt>
          <c:dPt>
            <c:idx val="2"/>
            <c:invertIfNegative val="0"/>
            <c:bubble3D val="0"/>
            <c:spPr>
              <a:solidFill>
                <a:srgbClr val="FFFF00"/>
              </a:solidFill>
            </c:spPr>
            <c:extLst>
              <c:ext xmlns:c16="http://schemas.microsoft.com/office/drawing/2014/chart" uri="{C3380CC4-5D6E-409C-BE32-E72D297353CC}">
                <c16:uniqueId val="{00000005-1C08-4E0C-B18A-29526B268B71}"/>
              </c:ext>
            </c:extLst>
          </c:dPt>
          <c:dPt>
            <c:idx val="3"/>
            <c:invertIfNegative val="0"/>
            <c:bubble3D val="0"/>
            <c:spPr>
              <a:solidFill>
                <a:srgbClr val="00B050"/>
              </a:solidFill>
            </c:spPr>
            <c:extLst>
              <c:ext xmlns:c16="http://schemas.microsoft.com/office/drawing/2014/chart" uri="{C3380CC4-5D6E-409C-BE32-E72D297353CC}">
                <c16:uniqueId val="{00000007-1C08-4E0C-B18A-29526B268B71}"/>
              </c:ext>
            </c:extLst>
          </c:dPt>
          <c:dPt>
            <c:idx val="4"/>
            <c:invertIfNegative val="0"/>
            <c:bubble3D val="0"/>
            <c:spPr>
              <a:solidFill>
                <a:srgbClr val="FFC000"/>
              </a:solidFill>
            </c:spPr>
            <c:extLst>
              <c:ext xmlns:c16="http://schemas.microsoft.com/office/drawing/2014/chart" uri="{C3380CC4-5D6E-409C-BE32-E72D297353CC}">
                <c16:uniqueId val="{00000009-1C08-4E0C-B18A-29526B268B71}"/>
              </c:ext>
            </c:extLst>
          </c:dPt>
          <c:dPt>
            <c:idx val="5"/>
            <c:invertIfNegative val="0"/>
            <c:bubble3D val="0"/>
            <c:spPr>
              <a:solidFill>
                <a:srgbClr val="00B0F0"/>
              </a:solidFill>
            </c:spPr>
            <c:extLst>
              <c:ext xmlns:c16="http://schemas.microsoft.com/office/drawing/2014/chart" uri="{C3380CC4-5D6E-409C-BE32-E72D297353CC}">
                <c16:uniqueId val="{0000000B-1C08-4E0C-B18A-29526B268B7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'2012'!$C$28:$H$28</c:f>
              <c:strCache>
                <c:ptCount val="6"/>
                <c:pt idx="0">
                  <c:v>CDU</c:v>
                </c:pt>
                <c:pt idx="1">
                  <c:v>SPD</c:v>
                </c:pt>
                <c:pt idx="2">
                  <c:v>FDP</c:v>
                </c:pt>
                <c:pt idx="3">
                  <c:v>Grüne</c:v>
                </c:pt>
                <c:pt idx="4">
                  <c:v>Piraten</c:v>
                </c:pt>
                <c:pt idx="5">
                  <c:v>Sonstige</c:v>
                </c:pt>
              </c:strCache>
            </c:strRef>
          </c:cat>
          <c:val>
            <c:numRef>
              <c:f>'2012'!$C$66:$H$66</c:f>
              <c:numCache>
                <c:formatCode>0.00%</c:formatCode>
                <c:ptCount val="6"/>
                <c:pt idx="0">
                  <c:v>-1.9495125481629572E-2</c:v>
                </c:pt>
                <c:pt idx="1">
                  <c:v>7.6765925834210158E-3</c:v>
                </c:pt>
                <c:pt idx="2">
                  <c:v>-1.6399725246379122E-2</c:v>
                </c:pt>
                <c:pt idx="3">
                  <c:v>-4.7521763611654E-3</c:v>
                </c:pt>
                <c:pt idx="4">
                  <c:v>8.5385878489326772E-2</c:v>
                </c:pt>
                <c:pt idx="5">
                  <c:v>-7.437932739195928E-3</c:v>
                </c:pt>
              </c:numCache>
            </c:numRef>
          </c:val>
          <c:extLst>
            <c:ext xmlns:c16="http://schemas.microsoft.com/office/drawing/2014/chart" uri="{C3380CC4-5D6E-409C-BE32-E72D297353CC}">
              <c16:uniqueId val="{0000000C-1C08-4E0C-B18A-29526B268B71}"/>
            </c:ext>
          </c:extLst>
        </c:ser>
        <c:dLbls>
          <c:showLegendKey val="0"/>
          <c:showVal val="0"/>
          <c:showCatName val="0"/>
          <c:showSerName val="0"/>
          <c:showPercent val="0"/>
          <c:showBubbleSize val="0"/>
        </c:dLbls>
        <c:gapWidth val="150"/>
        <c:axId val="67816064"/>
        <c:axId val="67821952"/>
      </c:barChart>
      <c:catAx>
        <c:axId val="67816064"/>
        <c:scaling>
          <c:orientation val="minMax"/>
        </c:scaling>
        <c:delete val="0"/>
        <c:axPos val="b"/>
        <c:numFmt formatCode="General" sourceLinked="0"/>
        <c:majorTickMark val="out"/>
        <c:minorTickMark val="none"/>
        <c:tickLblPos val="nextTo"/>
        <c:crossAx val="67821952"/>
        <c:crosses val="autoZero"/>
        <c:auto val="1"/>
        <c:lblAlgn val="ctr"/>
        <c:lblOffset val="100"/>
        <c:noMultiLvlLbl val="0"/>
      </c:catAx>
      <c:valAx>
        <c:axId val="67821952"/>
        <c:scaling>
          <c:orientation val="minMax"/>
        </c:scaling>
        <c:delete val="0"/>
        <c:axPos val="l"/>
        <c:majorGridlines/>
        <c:numFmt formatCode="0.00%" sourceLinked="1"/>
        <c:majorTickMark val="out"/>
        <c:minorTickMark val="none"/>
        <c:tickLblPos val="nextTo"/>
        <c:crossAx val="67816064"/>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'2012'!$A$83:$B$83</c:f>
              <c:strCache>
                <c:ptCount val="2"/>
                <c:pt idx="0">
                  <c:v>300-Kernstadt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277D-4684-9F33-896CAA1FD2BA}"/>
              </c:ext>
            </c:extLst>
          </c:dPt>
          <c:dPt>
            <c:idx val="1"/>
            <c:bubble3D val="0"/>
            <c:spPr>
              <a:solidFill>
                <a:srgbClr val="FF0000"/>
              </a:solidFill>
            </c:spPr>
            <c:extLst>
              <c:ext xmlns:c16="http://schemas.microsoft.com/office/drawing/2014/chart" uri="{C3380CC4-5D6E-409C-BE32-E72D297353CC}">
                <c16:uniqueId val="{00000003-277D-4684-9F33-896CAA1FD2BA}"/>
              </c:ext>
            </c:extLst>
          </c:dPt>
          <c:dPt>
            <c:idx val="2"/>
            <c:bubble3D val="0"/>
            <c:spPr>
              <a:solidFill>
                <a:srgbClr val="FFFF00"/>
              </a:solidFill>
            </c:spPr>
            <c:extLst>
              <c:ext xmlns:c16="http://schemas.microsoft.com/office/drawing/2014/chart" uri="{C3380CC4-5D6E-409C-BE32-E72D297353CC}">
                <c16:uniqueId val="{00000005-277D-4684-9F33-896CAA1FD2BA}"/>
              </c:ext>
            </c:extLst>
          </c:dPt>
          <c:dPt>
            <c:idx val="3"/>
            <c:bubble3D val="0"/>
            <c:spPr>
              <a:solidFill>
                <a:srgbClr val="00B050"/>
              </a:solidFill>
            </c:spPr>
            <c:extLst>
              <c:ext xmlns:c16="http://schemas.microsoft.com/office/drawing/2014/chart" uri="{C3380CC4-5D6E-409C-BE32-E72D297353CC}">
                <c16:uniqueId val="{00000007-277D-4684-9F33-896CAA1FD2BA}"/>
              </c:ext>
            </c:extLst>
          </c:dPt>
          <c:dPt>
            <c:idx val="4"/>
            <c:bubble3D val="0"/>
            <c:spPr>
              <a:solidFill>
                <a:srgbClr val="FFC000"/>
              </a:solidFill>
            </c:spPr>
            <c:extLst>
              <c:ext xmlns:c16="http://schemas.microsoft.com/office/drawing/2014/chart" uri="{C3380CC4-5D6E-409C-BE32-E72D297353CC}">
                <c16:uniqueId val="{00000009-277D-4684-9F33-896CAA1FD2BA}"/>
              </c:ext>
            </c:extLst>
          </c:dPt>
          <c:dPt>
            <c:idx val="5"/>
            <c:bubble3D val="0"/>
            <c:spPr>
              <a:solidFill>
                <a:srgbClr val="00B0F0"/>
              </a:solidFill>
            </c:spPr>
            <c:extLst>
              <c:ext xmlns:c16="http://schemas.microsoft.com/office/drawing/2014/chart" uri="{C3380CC4-5D6E-409C-BE32-E72D297353CC}">
                <c16:uniqueId val="{0000000B-277D-4684-9F33-896CAA1FD2BA}"/>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277D-4684-9F33-896CAA1FD2BA}"/>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'2012'!$C$28:$H$28</c:f>
              <c:strCache>
                <c:ptCount val="6"/>
                <c:pt idx="0">
                  <c:v>CDU</c:v>
                </c:pt>
                <c:pt idx="1">
                  <c:v>SPD</c:v>
                </c:pt>
                <c:pt idx="2">
                  <c:v>FDP</c:v>
                </c:pt>
                <c:pt idx="3">
                  <c:v>Grüne</c:v>
                </c:pt>
                <c:pt idx="4">
                  <c:v>Piraten</c:v>
                </c:pt>
                <c:pt idx="5">
                  <c:v>Sonstige</c:v>
                </c:pt>
              </c:strCache>
            </c:strRef>
          </c:cat>
          <c:val>
            <c:numRef>
              <c:f>'2012'!$C$83:$H$83</c:f>
              <c:numCache>
                <c:formatCode>0.00%</c:formatCode>
                <c:ptCount val="6"/>
                <c:pt idx="0">
                  <c:v>0.43384467881112176</c:v>
                </c:pt>
                <c:pt idx="1">
                  <c:v>0.35858101629913708</c:v>
                </c:pt>
                <c:pt idx="2">
                  <c:v>5.1294343240651963E-2</c:v>
                </c:pt>
                <c:pt idx="3">
                  <c:v>5.560882070949185E-2</c:v>
                </c:pt>
                <c:pt idx="4">
                  <c:v>7.6222435282837966E-2</c:v>
                </c:pt>
                <c:pt idx="5">
                  <c:v>2.4448705656759349E-2</c:v>
                </c:pt>
              </c:numCache>
            </c:numRef>
          </c:val>
          <c:extLst>
            <c:ext xmlns:c16="http://schemas.microsoft.com/office/drawing/2014/chart" uri="{C3380CC4-5D6E-409C-BE32-E72D297353CC}">
              <c16:uniqueId val="{0000000C-277D-4684-9F33-896CAA1FD2BA}"/>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'2012'!$A$84:$B$84</c:f>
              <c:strCache>
                <c:ptCount val="2"/>
                <c:pt idx="0">
                  <c:v>300-Kernstadt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9212-402E-9C22-1A2278446BFF}"/>
              </c:ext>
            </c:extLst>
          </c:dPt>
          <c:dPt>
            <c:idx val="1"/>
            <c:invertIfNegative val="0"/>
            <c:bubble3D val="0"/>
            <c:spPr>
              <a:solidFill>
                <a:srgbClr val="FF0000"/>
              </a:solidFill>
            </c:spPr>
            <c:extLst>
              <c:ext xmlns:c16="http://schemas.microsoft.com/office/drawing/2014/chart" uri="{C3380CC4-5D6E-409C-BE32-E72D297353CC}">
                <c16:uniqueId val="{00000003-9212-402E-9C22-1A2278446BFF}"/>
              </c:ext>
            </c:extLst>
          </c:dPt>
          <c:dPt>
            <c:idx val="2"/>
            <c:invertIfNegative val="0"/>
            <c:bubble3D val="0"/>
            <c:spPr>
              <a:solidFill>
                <a:srgbClr val="FFFF00"/>
              </a:solidFill>
            </c:spPr>
            <c:extLst>
              <c:ext xmlns:c16="http://schemas.microsoft.com/office/drawing/2014/chart" uri="{C3380CC4-5D6E-409C-BE32-E72D297353CC}">
                <c16:uniqueId val="{00000005-9212-402E-9C22-1A2278446BFF}"/>
              </c:ext>
            </c:extLst>
          </c:dPt>
          <c:dPt>
            <c:idx val="3"/>
            <c:invertIfNegative val="0"/>
            <c:bubble3D val="0"/>
            <c:spPr>
              <a:solidFill>
                <a:srgbClr val="00B050"/>
              </a:solidFill>
            </c:spPr>
            <c:extLst>
              <c:ext xmlns:c16="http://schemas.microsoft.com/office/drawing/2014/chart" uri="{C3380CC4-5D6E-409C-BE32-E72D297353CC}">
                <c16:uniqueId val="{00000007-9212-402E-9C22-1A2278446BFF}"/>
              </c:ext>
            </c:extLst>
          </c:dPt>
          <c:dPt>
            <c:idx val="4"/>
            <c:invertIfNegative val="0"/>
            <c:bubble3D val="0"/>
            <c:spPr>
              <a:solidFill>
                <a:srgbClr val="FFC000"/>
              </a:solidFill>
            </c:spPr>
            <c:extLst>
              <c:ext xmlns:c16="http://schemas.microsoft.com/office/drawing/2014/chart" uri="{C3380CC4-5D6E-409C-BE32-E72D297353CC}">
                <c16:uniqueId val="{00000009-9212-402E-9C22-1A2278446BFF}"/>
              </c:ext>
            </c:extLst>
          </c:dPt>
          <c:dPt>
            <c:idx val="5"/>
            <c:invertIfNegative val="0"/>
            <c:bubble3D val="0"/>
            <c:spPr>
              <a:solidFill>
                <a:srgbClr val="00B0F0"/>
              </a:solidFill>
            </c:spPr>
            <c:extLst>
              <c:ext xmlns:c16="http://schemas.microsoft.com/office/drawing/2014/chart" uri="{C3380CC4-5D6E-409C-BE32-E72D297353CC}">
                <c16:uniqueId val="{0000000B-9212-402E-9C22-1A2278446BFF}"/>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'2012'!$C$28:$H$28</c:f>
              <c:strCache>
                <c:ptCount val="6"/>
                <c:pt idx="0">
                  <c:v>CDU</c:v>
                </c:pt>
                <c:pt idx="1">
                  <c:v>SPD</c:v>
                </c:pt>
                <c:pt idx="2">
                  <c:v>FDP</c:v>
                </c:pt>
                <c:pt idx="3">
                  <c:v>Grüne</c:v>
                </c:pt>
                <c:pt idx="4">
                  <c:v>Piraten</c:v>
                </c:pt>
                <c:pt idx="5">
                  <c:v>Sonstige</c:v>
                </c:pt>
              </c:strCache>
            </c:strRef>
          </c:cat>
          <c:val>
            <c:numRef>
              <c:f>'2012'!$C$84:$H$84</c:f>
              <c:numCache>
                <c:formatCode>0.00%</c:formatCode>
                <c:ptCount val="6"/>
                <c:pt idx="0">
                  <c:v>-4.4917775305291452E-2</c:v>
                </c:pt>
                <c:pt idx="1">
                  <c:v>3.5560565329026961E-2</c:v>
                </c:pt>
                <c:pt idx="2">
                  <c:v>-2.0021860220281434E-2</c:v>
                </c:pt>
                <c:pt idx="3">
                  <c:v>-6.7928573188248756E-3</c:v>
                </c:pt>
                <c:pt idx="4">
                  <c:v>7.6222435282837966E-2</c:v>
                </c:pt>
                <c:pt idx="5">
                  <c:v>9.8237587874364235E-3</c:v>
                </c:pt>
              </c:numCache>
            </c:numRef>
          </c:val>
          <c:extLst>
            <c:ext xmlns:c16="http://schemas.microsoft.com/office/drawing/2014/chart" uri="{C3380CC4-5D6E-409C-BE32-E72D297353CC}">
              <c16:uniqueId val="{0000000C-9212-402E-9C22-1A2278446BFF}"/>
            </c:ext>
          </c:extLst>
        </c:ser>
        <c:dLbls>
          <c:showLegendKey val="0"/>
          <c:showVal val="0"/>
          <c:showCatName val="0"/>
          <c:showSerName val="0"/>
          <c:showPercent val="0"/>
          <c:showBubbleSize val="0"/>
        </c:dLbls>
        <c:gapWidth val="150"/>
        <c:axId val="67962368"/>
        <c:axId val="67963904"/>
      </c:barChart>
      <c:catAx>
        <c:axId val="67962368"/>
        <c:scaling>
          <c:orientation val="minMax"/>
        </c:scaling>
        <c:delete val="0"/>
        <c:axPos val="b"/>
        <c:numFmt formatCode="General" sourceLinked="0"/>
        <c:majorTickMark val="out"/>
        <c:minorTickMark val="none"/>
        <c:tickLblPos val="nextTo"/>
        <c:crossAx val="67963904"/>
        <c:crosses val="autoZero"/>
        <c:auto val="1"/>
        <c:lblAlgn val="ctr"/>
        <c:lblOffset val="100"/>
        <c:noMultiLvlLbl val="0"/>
      </c:catAx>
      <c:valAx>
        <c:axId val="67963904"/>
        <c:scaling>
          <c:orientation val="minMax"/>
        </c:scaling>
        <c:delete val="0"/>
        <c:axPos val="l"/>
        <c:majorGridlines/>
        <c:numFmt formatCode="0.00%" sourceLinked="1"/>
        <c:majorTickMark val="out"/>
        <c:minorTickMark val="none"/>
        <c:tickLblPos val="nextTo"/>
        <c:crossAx val="67962368"/>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'2012'!$A$101:$B$101</c:f>
              <c:strCache>
                <c:ptCount val="2"/>
                <c:pt idx="0">
                  <c:v>004-Amelunxen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8CD1-4B1B-B7DA-8B971180B754}"/>
              </c:ext>
            </c:extLst>
          </c:dPt>
          <c:dPt>
            <c:idx val="1"/>
            <c:bubble3D val="0"/>
            <c:spPr>
              <a:solidFill>
                <a:srgbClr val="FF0000"/>
              </a:solidFill>
            </c:spPr>
            <c:extLst>
              <c:ext xmlns:c16="http://schemas.microsoft.com/office/drawing/2014/chart" uri="{C3380CC4-5D6E-409C-BE32-E72D297353CC}">
                <c16:uniqueId val="{00000003-8CD1-4B1B-B7DA-8B971180B754}"/>
              </c:ext>
            </c:extLst>
          </c:dPt>
          <c:dPt>
            <c:idx val="2"/>
            <c:bubble3D val="0"/>
            <c:spPr>
              <a:solidFill>
                <a:srgbClr val="FFFF00"/>
              </a:solidFill>
            </c:spPr>
            <c:extLst>
              <c:ext xmlns:c16="http://schemas.microsoft.com/office/drawing/2014/chart" uri="{C3380CC4-5D6E-409C-BE32-E72D297353CC}">
                <c16:uniqueId val="{00000005-8CD1-4B1B-B7DA-8B971180B754}"/>
              </c:ext>
            </c:extLst>
          </c:dPt>
          <c:dPt>
            <c:idx val="3"/>
            <c:bubble3D val="0"/>
            <c:spPr>
              <a:solidFill>
                <a:srgbClr val="00B050"/>
              </a:solidFill>
            </c:spPr>
            <c:extLst>
              <c:ext xmlns:c16="http://schemas.microsoft.com/office/drawing/2014/chart" uri="{C3380CC4-5D6E-409C-BE32-E72D297353CC}">
                <c16:uniqueId val="{00000007-8CD1-4B1B-B7DA-8B971180B754}"/>
              </c:ext>
            </c:extLst>
          </c:dPt>
          <c:dPt>
            <c:idx val="4"/>
            <c:bubble3D val="0"/>
            <c:spPr>
              <a:solidFill>
                <a:srgbClr val="FFC000"/>
              </a:solidFill>
            </c:spPr>
            <c:extLst>
              <c:ext xmlns:c16="http://schemas.microsoft.com/office/drawing/2014/chart" uri="{C3380CC4-5D6E-409C-BE32-E72D297353CC}">
                <c16:uniqueId val="{00000009-8CD1-4B1B-B7DA-8B971180B754}"/>
              </c:ext>
            </c:extLst>
          </c:dPt>
          <c:dPt>
            <c:idx val="5"/>
            <c:bubble3D val="0"/>
            <c:spPr>
              <a:solidFill>
                <a:srgbClr val="00B0F0"/>
              </a:solidFill>
            </c:spPr>
            <c:extLst>
              <c:ext xmlns:c16="http://schemas.microsoft.com/office/drawing/2014/chart" uri="{C3380CC4-5D6E-409C-BE32-E72D297353CC}">
                <c16:uniqueId val="{0000000B-8CD1-4B1B-B7DA-8B971180B754}"/>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8CD1-4B1B-B7DA-8B971180B754}"/>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'2012'!$C$28:$H$28</c:f>
              <c:strCache>
                <c:ptCount val="6"/>
                <c:pt idx="0">
                  <c:v>CDU</c:v>
                </c:pt>
                <c:pt idx="1">
                  <c:v>SPD</c:v>
                </c:pt>
                <c:pt idx="2">
                  <c:v>FDP</c:v>
                </c:pt>
                <c:pt idx="3">
                  <c:v>Grüne</c:v>
                </c:pt>
                <c:pt idx="4">
                  <c:v>Piraten</c:v>
                </c:pt>
                <c:pt idx="5">
                  <c:v>Sonstige</c:v>
                </c:pt>
              </c:strCache>
            </c:strRef>
          </c:cat>
          <c:val>
            <c:numRef>
              <c:f>'2012'!$C$101:$H$101</c:f>
              <c:numCache>
                <c:formatCode>0.00%</c:formatCode>
                <c:ptCount val="6"/>
                <c:pt idx="0">
                  <c:v>0.42268041237113402</c:v>
                </c:pt>
                <c:pt idx="1">
                  <c:v>0.40206185567010311</c:v>
                </c:pt>
                <c:pt idx="2">
                  <c:v>4.536082474226804E-2</c:v>
                </c:pt>
                <c:pt idx="3">
                  <c:v>6.8041237113402056E-2</c:v>
                </c:pt>
                <c:pt idx="4">
                  <c:v>4.7422680412371132E-2</c:v>
                </c:pt>
                <c:pt idx="5">
                  <c:v>1.443298969072165E-2</c:v>
                </c:pt>
              </c:numCache>
            </c:numRef>
          </c:val>
          <c:extLst>
            <c:ext xmlns:c16="http://schemas.microsoft.com/office/drawing/2014/chart" uri="{C3380CC4-5D6E-409C-BE32-E72D297353CC}">
              <c16:uniqueId val="{0000000C-8CD1-4B1B-B7DA-8B971180B754}"/>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'2012'!$A$102:$B$102</c:f>
              <c:strCache>
                <c:ptCount val="2"/>
                <c:pt idx="0">
                  <c:v>004-Amelunxen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32A4-4B7E-A5B6-FA0F590869E8}"/>
              </c:ext>
            </c:extLst>
          </c:dPt>
          <c:dPt>
            <c:idx val="1"/>
            <c:invertIfNegative val="0"/>
            <c:bubble3D val="0"/>
            <c:spPr>
              <a:solidFill>
                <a:srgbClr val="FF0000"/>
              </a:solidFill>
            </c:spPr>
            <c:extLst>
              <c:ext xmlns:c16="http://schemas.microsoft.com/office/drawing/2014/chart" uri="{C3380CC4-5D6E-409C-BE32-E72D297353CC}">
                <c16:uniqueId val="{00000003-32A4-4B7E-A5B6-FA0F590869E8}"/>
              </c:ext>
            </c:extLst>
          </c:dPt>
          <c:dPt>
            <c:idx val="2"/>
            <c:invertIfNegative val="0"/>
            <c:bubble3D val="0"/>
            <c:spPr>
              <a:solidFill>
                <a:srgbClr val="FFFF00"/>
              </a:solidFill>
            </c:spPr>
            <c:extLst>
              <c:ext xmlns:c16="http://schemas.microsoft.com/office/drawing/2014/chart" uri="{C3380CC4-5D6E-409C-BE32-E72D297353CC}">
                <c16:uniqueId val="{00000005-32A4-4B7E-A5B6-FA0F590869E8}"/>
              </c:ext>
            </c:extLst>
          </c:dPt>
          <c:dPt>
            <c:idx val="3"/>
            <c:invertIfNegative val="0"/>
            <c:bubble3D val="0"/>
            <c:spPr>
              <a:solidFill>
                <a:srgbClr val="00B050"/>
              </a:solidFill>
            </c:spPr>
            <c:extLst>
              <c:ext xmlns:c16="http://schemas.microsoft.com/office/drawing/2014/chart" uri="{C3380CC4-5D6E-409C-BE32-E72D297353CC}">
                <c16:uniqueId val="{00000007-32A4-4B7E-A5B6-FA0F590869E8}"/>
              </c:ext>
            </c:extLst>
          </c:dPt>
          <c:dPt>
            <c:idx val="4"/>
            <c:invertIfNegative val="0"/>
            <c:bubble3D val="0"/>
            <c:spPr>
              <a:solidFill>
                <a:srgbClr val="FFC000"/>
              </a:solidFill>
            </c:spPr>
            <c:extLst>
              <c:ext xmlns:c16="http://schemas.microsoft.com/office/drawing/2014/chart" uri="{C3380CC4-5D6E-409C-BE32-E72D297353CC}">
                <c16:uniqueId val="{00000009-32A4-4B7E-A5B6-FA0F590869E8}"/>
              </c:ext>
            </c:extLst>
          </c:dPt>
          <c:dPt>
            <c:idx val="5"/>
            <c:invertIfNegative val="0"/>
            <c:bubble3D val="0"/>
            <c:spPr>
              <a:solidFill>
                <a:srgbClr val="00B0F0"/>
              </a:solidFill>
            </c:spPr>
            <c:extLst>
              <c:ext xmlns:c16="http://schemas.microsoft.com/office/drawing/2014/chart" uri="{C3380CC4-5D6E-409C-BE32-E72D297353CC}">
                <c16:uniqueId val="{0000000B-32A4-4B7E-A5B6-FA0F590869E8}"/>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'2012'!$C$28:$H$28</c:f>
              <c:strCache>
                <c:ptCount val="6"/>
                <c:pt idx="0">
                  <c:v>CDU</c:v>
                </c:pt>
                <c:pt idx="1">
                  <c:v>SPD</c:v>
                </c:pt>
                <c:pt idx="2">
                  <c:v>FDP</c:v>
                </c:pt>
                <c:pt idx="3">
                  <c:v>Grüne</c:v>
                </c:pt>
                <c:pt idx="4">
                  <c:v>Piraten</c:v>
                </c:pt>
                <c:pt idx="5">
                  <c:v>Sonstige</c:v>
                </c:pt>
              </c:strCache>
            </c:strRef>
          </c:cat>
          <c:val>
            <c:numRef>
              <c:f>'2012'!$C$102:$H$102</c:f>
              <c:numCache>
                <c:formatCode>0.00%</c:formatCode>
                <c:ptCount val="6"/>
                <c:pt idx="0">
                  <c:v>-6.3206684403059543E-2</c:v>
                </c:pt>
                <c:pt idx="1">
                  <c:v>7.5448952444296669E-2</c:v>
                </c:pt>
                <c:pt idx="2">
                  <c:v>3.0221150648486877E-3</c:v>
                </c:pt>
                <c:pt idx="3">
                  <c:v>-6.5555370801463342E-3</c:v>
                </c:pt>
                <c:pt idx="4">
                  <c:v>4.7422680412371132E-2</c:v>
                </c:pt>
                <c:pt idx="5">
                  <c:v>-1.0032235658168773E-2</c:v>
                </c:pt>
              </c:numCache>
            </c:numRef>
          </c:val>
          <c:extLst>
            <c:ext xmlns:c16="http://schemas.microsoft.com/office/drawing/2014/chart" uri="{C3380CC4-5D6E-409C-BE32-E72D297353CC}">
              <c16:uniqueId val="{0000000C-32A4-4B7E-A5B6-FA0F590869E8}"/>
            </c:ext>
          </c:extLst>
        </c:ser>
        <c:dLbls>
          <c:showLegendKey val="0"/>
          <c:showVal val="0"/>
          <c:showCatName val="0"/>
          <c:showSerName val="0"/>
          <c:showPercent val="0"/>
          <c:showBubbleSize val="0"/>
        </c:dLbls>
        <c:gapWidth val="150"/>
        <c:axId val="68071424"/>
        <c:axId val="68072960"/>
      </c:barChart>
      <c:catAx>
        <c:axId val="68071424"/>
        <c:scaling>
          <c:orientation val="minMax"/>
        </c:scaling>
        <c:delete val="0"/>
        <c:axPos val="b"/>
        <c:numFmt formatCode="General" sourceLinked="0"/>
        <c:majorTickMark val="out"/>
        <c:minorTickMark val="none"/>
        <c:tickLblPos val="nextTo"/>
        <c:crossAx val="68072960"/>
        <c:crosses val="autoZero"/>
        <c:auto val="1"/>
        <c:lblAlgn val="ctr"/>
        <c:lblOffset val="100"/>
        <c:noMultiLvlLbl val="0"/>
      </c:catAx>
      <c:valAx>
        <c:axId val="68072960"/>
        <c:scaling>
          <c:orientation val="minMax"/>
        </c:scaling>
        <c:delete val="0"/>
        <c:axPos val="l"/>
        <c:majorGridlines/>
        <c:numFmt formatCode="0.00%" sourceLinked="1"/>
        <c:majorTickMark val="out"/>
        <c:minorTickMark val="none"/>
        <c:tickLblPos val="nextTo"/>
        <c:crossAx val="68071424"/>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'2012'!$A$119:$B$119</c:f>
              <c:strCache>
                <c:ptCount val="2"/>
                <c:pt idx="0">
                  <c:v>005-Blankenau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B2D8-46CE-8E6F-5E7594D7419B}"/>
              </c:ext>
            </c:extLst>
          </c:dPt>
          <c:dPt>
            <c:idx val="1"/>
            <c:bubble3D val="0"/>
            <c:spPr>
              <a:solidFill>
                <a:srgbClr val="FF0000"/>
              </a:solidFill>
            </c:spPr>
            <c:extLst>
              <c:ext xmlns:c16="http://schemas.microsoft.com/office/drawing/2014/chart" uri="{C3380CC4-5D6E-409C-BE32-E72D297353CC}">
                <c16:uniqueId val="{00000003-B2D8-46CE-8E6F-5E7594D7419B}"/>
              </c:ext>
            </c:extLst>
          </c:dPt>
          <c:dPt>
            <c:idx val="2"/>
            <c:bubble3D val="0"/>
            <c:spPr>
              <a:solidFill>
                <a:srgbClr val="FFFF00"/>
              </a:solidFill>
            </c:spPr>
            <c:extLst>
              <c:ext xmlns:c16="http://schemas.microsoft.com/office/drawing/2014/chart" uri="{C3380CC4-5D6E-409C-BE32-E72D297353CC}">
                <c16:uniqueId val="{00000005-B2D8-46CE-8E6F-5E7594D7419B}"/>
              </c:ext>
            </c:extLst>
          </c:dPt>
          <c:dPt>
            <c:idx val="3"/>
            <c:bubble3D val="0"/>
            <c:spPr>
              <a:solidFill>
                <a:srgbClr val="00B050"/>
              </a:solidFill>
            </c:spPr>
            <c:extLst>
              <c:ext xmlns:c16="http://schemas.microsoft.com/office/drawing/2014/chart" uri="{C3380CC4-5D6E-409C-BE32-E72D297353CC}">
                <c16:uniqueId val="{00000007-B2D8-46CE-8E6F-5E7594D7419B}"/>
              </c:ext>
            </c:extLst>
          </c:dPt>
          <c:dPt>
            <c:idx val="4"/>
            <c:bubble3D val="0"/>
            <c:spPr>
              <a:solidFill>
                <a:srgbClr val="FFC000"/>
              </a:solidFill>
            </c:spPr>
            <c:extLst>
              <c:ext xmlns:c16="http://schemas.microsoft.com/office/drawing/2014/chart" uri="{C3380CC4-5D6E-409C-BE32-E72D297353CC}">
                <c16:uniqueId val="{00000009-B2D8-46CE-8E6F-5E7594D7419B}"/>
              </c:ext>
            </c:extLst>
          </c:dPt>
          <c:dPt>
            <c:idx val="5"/>
            <c:bubble3D val="0"/>
            <c:spPr>
              <a:solidFill>
                <a:srgbClr val="00B0F0"/>
              </a:solidFill>
            </c:spPr>
            <c:extLst>
              <c:ext xmlns:c16="http://schemas.microsoft.com/office/drawing/2014/chart" uri="{C3380CC4-5D6E-409C-BE32-E72D297353CC}">
                <c16:uniqueId val="{0000000B-B2D8-46CE-8E6F-5E7594D7419B}"/>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B2D8-46CE-8E6F-5E7594D7419B}"/>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'2012'!$C$28:$H$28</c:f>
              <c:strCache>
                <c:ptCount val="6"/>
                <c:pt idx="0">
                  <c:v>CDU</c:v>
                </c:pt>
                <c:pt idx="1">
                  <c:v>SPD</c:v>
                </c:pt>
                <c:pt idx="2">
                  <c:v>FDP</c:v>
                </c:pt>
                <c:pt idx="3">
                  <c:v>Grüne</c:v>
                </c:pt>
                <c:pt idx="4">
                  <c:v>Piraten</c:v>
                </c:pt>
                <c:pt idx="5">
                  <c:v>Sonstige</c:v>
                </c:pt>
              </c:strCache>
            </c:strRef>
          </c:cat>
          <c:val>
            <c:numRef>
              <c:f>'2012'!$C$119:$H$119</c:f>
              <c:numCache>
                <c:formatCode>0.00%</c:formatCode>
                <c:ptCount val="6"/>
                <c:pt idx="0">
                  <c:v>0.46956521739130436</c:v>
                </c:pt>
                <c:pt idx="1">
                  <c:v>0.33043478260869563</c:v>
                </c:pt>
                <c:pt idx="2">
                  <c:v>4.3478260869565216E-2</c:v>
                </c:pt>
                <c:pt idx="3">
                  <c:v>5.2173913043478258E-2</c:v>
                </c:pt>
                <c:pt idx="4">
                  <c:v>7.8260869565217397E-2</c:v>
                </c:pt>
                <c:pt idx="5">
                  <c:v>2.6086956521739129E-2</c:v>
                </c:pt>
              </c:numCache>
            </c:numRef>
          </c:val>
          <c:extLst>
            <c:ext xmlns:c16="http://schemas.microsoft.com/office/drawing/2014/chart" uri="{C3380CC4-5D6E-409C-BE32-E72D297353CC}">
              <c16:uniqueId val="{0000000C-B2D8-46CE-8E6F-5E7594D7419B}"/>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'2012'!$A$120:$B$120</c:f>
              <c:strCache>
                <c:ptCount val="2"/>
                <c:pt idx="0">
                  <c:v>005-Blankenau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E76D-4C67-AAC0-13A61E14C544}"/>
              </c:ext>
            </c:extLst>
          </c:dPt>
          <c:dPt>
            <c:idx val="1"/>
            <c:invertIfNegative val="0"/>
            <c:bubble3D val="0"/>
            <c:spPr>
              <a:solidFill>
                <a:srgbClr val="FF0000"/>
              </a:solidFill>
            </c:spPr>
            <c:extLst>
              <c:ext xmlns:c16="http://schemas.microsoft.com/office/drawing/2014/chart" uri="{C3380CC4-5D6E-409C-BE32-E72D297353CC}">
                <c16:uniqueId val="{00000003-E76D-4C67-AAC0-13A61E14C544}"/>
              </c:ext>
            </c:extLst>
          </c:dPt>
          <c:dPt>
            <c:idx val="2"/>
            <c:invertIfNegative val="0"/>
            <c:bubble3D val="0"/>
            <c:spPr>
              <a:solidFill>
                <a:srgbClr val="FFFF00"/>
              </a:solidFill>
            </c:spPr>
            <c:extLst>
              <c:ext xmlns:c16="http://schemas.microsoft.com/office/drawing/2014/chart" uri="{C3380CC4-5D6E-409C-BE32-E72D297353CC}">
                <c16:uniqueId val="{00000005-E76D-4C67-AAC0-13A61E14C544}"/>
              </c:ext>
            </c:extLst>
          </c:dPt>
          <c:dPt>
            <c:idx val="3"/>
            <c:invertIfNegative val="0"/>
            <c:bubble3D val="0"/>
            <c:spPr>
              <a:solidFill>
                <a:srgbClr val="00B050"/>
              </a:solidFill>
            </c:spPr>
            <c:extLst>
              <c:ext xmlns:c16="http://schemas.microsoft.com/office/drawing/2014/chart" uri="{C3380CC4-5D6E-409C-BE32-E72D297353CC}">
                <c16:uniqueId val="{00000007-E76D-4C67-AAC0-13A61E14C544}"/>
              </c:ext>
            </c:extLst>
          </c:dPt>
          <c:dPt>
            <c:idx val="4"/>
            <c:invertIfNegative val="0"/>
            <c:bubble3D val="0"/>
            <c:spPr>
              <a:solidFill>
                <a:srgbClr val="FFC000"/>
              </a:solidFill>
            </c:spPr>
            <c:extLst>
              <c:ext xmlns:c16="http://schemas.microsoft.com/office/drawing/2014/chart" uri="{C3380CC4-5D6E-409C-BE32-E72D297353CC}">
                <c16:uniqueId val="{00000009-E76D-4C67-AAC0-13A61E14C544}"/>
              </c:ext>
            </c:extLst>
          </c:dPt>
          <c:dPt>
            <c:idx val="5"/>
            <c:invertIfNegative val="0"/>
            <c:bubble3D val="0"/>
            <c:spPr>
              <a:solidFill>
                <a:srgbClr val="00B0F0"/>
              </a:solidFill>
            </c:spPr>
            <c:extLst>
              <c:ext xmlns:c16="http://schemas.microsoft.com/office/drawing/2014/chart" uri="{C3380CC4-5D6E-409C-BE32-E72D297353CC}">
                <c16:uniqueId val="{0000000B-E76D-4C67-AAC0-13A61E14C544}"/>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'2012'!$C$28:$H$28</c:f>
              <c:strCache>
                <c:ptCount val="6"/>
                <c:pt idx="0">
                  <c:v>CDU</c:v>
                </c:pt>
                <c:pt idx="1">
                  <c:v>SPD</c:v>
                </c:pt>
                <c:pt idx="2">
                  <c:v>FDP</c:v>
                </c:pt>
                <c:pt idx="3">
                  <c:v>Grüne</c:v>
                </c:pt>
                <c:pt idx="4">
                  <c:v>Piraten</c:v>
                </c:pt>
                <c:pt idx="5">
                  <c:v>Sonstige</c:v>
                </c:pt>
              </c:strCache>
            </c:strRef>
          </c:cat>
          <c:val>
            <c:numRef>
              <c:f>'2012'!$C$120:$H$120</c:f>
              <c:numCache>
                <c:formatCode>0.00%</c:formatCode>
                <c:ptCount val="6"/>
                <c:pt idx="0">
                  <c:v>-7.0702966273872292E-3</c:v>
                </c:pt>
                <c:pt idx="1">
                  <c:v>-1.5359609914668837E-2</c:v>
                </c:pt>
                <c:pt idx="2">
                  <c:v>6.095083299471761E-3</c:v>
                </c:pt>
                <c:pt idx="3">
                  <c:v>-1.3246647704185287E-2</c:v>
                </c:pt>
                <c:pt idx="4">
                  <c:v>7.8260869565217397E-2</c:v>
                </c:pt>
                <c:pt idx="5">
                  <c:v>6.8761569371077712E-3</c:v>
                </c:pt>
              </c:numCache>
            </c:numRef>
          </c:val>
          <c:extLst>
            <c:ext xmlns:c16="http://schemas.microsoft.com/office/drawing/2014/chart" uri="{C3380CC4-5D6E-409C-BE32-E72D297353CC}">
              <c16:uniqueId val="{0000000C-E76D-4C67-AAC0-13A61E14C544}"/>
            </c:ext>
          </c:extLst>
        </c:ser>
        <c:dLbls>
          <c:showLegendKey val="0"/>
          <c:showVal val="0"/>
          <c:showCatName val="0"/>
          <c:showSerName val="0"/>
          <c:showPercent val="0"/>
          <c:showBubbleSize val="0"/>
        </c:dLbls>
        <c:gapWidth val="150"/>
        <c:axId val="68221568"/>
        <c:axId val="68096384"/>
      </c:barChart>
      <c:catAx>
        <c:axId val="68221568"/>
        <c:scaling>
          <c:orientation val="minMax"/>
        </c:scaling>
        <c:delete val="0"/>
        <c:axPos val="b"/>
        <c:numFmt formatCode="General" sourceLinked="0"/>
        <c:majorTickMark val="out"/>
        <c:minorTickMark val="none"/>
        <c:tickLblPos val="nextTo"/>
        <c:crossAx val="68096384"/>
        <c:crosses val="autoZero"/>
        <c:auto val="1"/>
        <c:lblAlgn val="ctr"/>
        <c:lblOffset val="100"/>
        <c:noMultiLvlLbl val="0"/>
      </c:catAx>
      <c:valAx>
        <c:axId val="68096384"/>
        <c:scaling>
          <c:orientation val="minMax"/>
        </c:scaling>
        <c:delete val="0"/>
        <c:axPos val="l"/>
        <c:majorGridlines/>
        <c:numFmt formatCode="0.00%" sourceLinked="1"/>
        <c:majorTickMark val="out"/>
        <c:minorTickMark val="none"/>
        <c:tickLblPos val="nextTo"/>
        <c:crossAx val="68221568"/>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'2017'!$A$84:$B$84</c:f>
              <c:strCache>
                <c:ptCount val="2"/>
                <c:pt idx="0">
                  <c:v>300-Kernstadt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0461-4FE1-A49E-02E1DCBE1DCE}"/>
              </c:ext>
            </c:extLst>
          </c:dPt>
          <c:dPt>
            <c:idx val="1"/>
            <c:invertIfNegative val="0"/>
            <c:bubble3D val="0"/>
            <c:spPr>
              <a:solidFill>
                <a:srgbClr val="FF0000"/>
              </a:solidFill>
            </c:spPr>
            <c:extLst>
              <c:ext xmlns:c16="http://schemas.microsoft.com/office/drawing/2014/chart" uri="{C3380CC4-5D6E-409C-BE32-E72D297353CC}">
                <c16:uniqueId val="{00000003-0461-4FE1-A49E-02E1DCBE1DCE}"/>
              </c:ext>
            </c:extLst>
          </c:dPt>
          <c:dPt>
            <c:idx val="2"/>
            <c:invertIfNegative val="0"/>
            <c:bubble3D val="0"/>
            <c:spPr>
              <a:solidFill>
                <a:srgbClr val="FFFF00"/>
              </a:solidFill>
            </c:spPr>
            <c:extLst>
              <c:ext xmlns:c16="http://schemas.microsoft.com/office/drawing/2014/chart" uri="{C3380CC4-5D6E-409C-BE32-E72D297353CC}">
                <c16:uniqueId val="{00000005-0461-4FE1-A49E-02E1DCBE1DCE}"/>
              </c:ext>
            </c:extLst>
          </c:dPt>
          <c:dPt>
            <c:idx val="3"/>
            <c:invertIfNegative val="0"/>
            <c:bubble3D val="0"/>
            <c:spPr>
              <a:solidFill>
                <a:srgbClr val="00B050"/>
              </a:solidFill>
            </c:spPr>
            <c:extLst>
              <c:ext xmlns:c16="http://schemas.microsoft.com/office/drawing/2014/chart" uri="{C3380CC4-5D6E-409C-BE32-E72D297353CC}">
                <c16:uniqueId val="{00000007-0461-4FE1-A49E-02E1DCBE1DCE}"/>
              </c:ext>
            </c:extLst>
          </c:dPt>
          <c:dPt>
            <c:idx val="4"/>
            <c:invertIfNegative val="0"/>
            <c:bubble3D val="0"/>
            <c:spPr>
              <a:solidFill>
                <a:srgbClr val="FF0066"/>
              </a:solidFill>
            </c:spPr>
            <c:extLst>
              <c:ext xmlns:c16="http://schemas.microsoft.com/office/drawing/2014/chart" uri="{C3380CC4-5D6E-409C-BE32-E72D297353CC}">
                <c16:uniqueId val="{00000009-0461-4FE1-A49E-02E1DCBE1DCE}"/>
              </c:ext>
            </c:extLst>
          </c:dPt>
          <c:dPt>
            <c:idx val="5"/>
            <c:invertIfNegative val="0"/>
            <c:bubble3D val="0"/>
            <c:spPr>
              <a:solidFill>
                <a:schemeClr val="tx2">
                  <a:lumMod val="60000"/>
                  <a:lumOff val="40000"/>
                </a:schemeClr>
              </a:solidFill>
            </c:spPr>
            <c:extLst>
              <c:ext xmlns:c16="http://schemas.microsoft.com/office/drawing/2014/chart" uri="{C3380CC4-5D6E-409C-BE32-E72D297353CC}">
                <c16:uniqueId val="{0000000B-0461-4FE1-A49E-02E1DCBE1DCE}"/>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'2017'!$C$28:$I$28</c:f>
              <c:strCache>
                <c:ptCount val="7"/>
                <c:pt idx="0">
                  <c:v>CDU</c:v>
                </c:pt>
                <c:pt idx="1">
                  <c:v>SPD</c:v>
                </c:pt>
                <c:pt idx="2">
                  <c:v>FDP</c:v>
                </c:pt>
                <c:pt idx="3">
                  <c:v>Grüne</c:v>
                </c:pt>
                <c:pt idx="4">
                  <c:v>Die Linke</c:v>
                </c:pt>
                <c:pt idx="5">
                  <c:v>AfD</c:v>
                </c:pt>
                <c:pt idx="6">
                  <c:v>Sonstige</c:v>
                </c:pt>
              </c:strCache>
            </c:strRef>
          </c:cat>
          <c:val>
            <c:numRef>
              <c:f>'2017'!$C$84:$I$84</c:f>
              <c:numCache>
                <c:formatCode>0.00%</c:formatCode>
                <c:ptCount val="7"/>
                <c:pt idx="0">
                  <c:v>7.046438977248104E-3</c:v>
                </c:pt>
                <c:pt idx="1">
                  <c:v>-1.8857726277584086E-2</c:v>
                </c:pt>
                <c:pt idx="2">
                  <c:v>-8.8753330730431401E-3</c:v>
                </c:pt>
                <c:pt idx="3">
                  <c:v>-3.0708205937493641E-2</c:v>
                </c:pt>
                <c:pt idx="4">
                  <c:v>1.6718203348720262E-2</c:v>
                </c:pt>
                <c:pt idx="5">
                  <c:v>6.1494796594134343E-2</c:v>
                </c:pt>
                <c:pt idx="6">
                  <c:v>3.9774296271642071E-2</c:v>
                </c:pt>
              </c:numCache>
            </c:numRef>
          </c:val>
          <c:extLst>
            <c:ext xmlns:c16="http://schemas.microsoft.com/office/drawing/2014/chart" uri="{C3380CC4-5D6E-409C-BE32-E72D297353CC}">
              <c16:uniqueId val="{0000000C-0461-4FE1-A49E-02E1DCBE1DCE}"/>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'2012'!$A$137:$B$137</c:f>
              <c:strCache>
                <c:ptCount val="2"/>
                <c:pt idx="0">
                  <c:v>006-Dalhausen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1922-4C73-9E29-B087915E195C}"/>
              </c:ext>
            </c:extLst>
          </c:dPt>
          <c:dPt>
            <c:idx val="1"/>
            <c:bubble3D val="0"/>
            <c:spPr>
              <a:solidFill>
                <a:srgbClr val="FF0000"/>
              </a:solidFill>
            </c:spPr>
            <c:extLst>
              <c:ext xmlns:c16="http://schemas.microsoft.com/office/drawing/2014/chart" uri="{C3380CC4-5D6E-409C-BE32-E72D297353CC}">
                <c16:uniqueId val="{00000003-1922-4C73-9E29-B087915E195C}"/>
              </c:ext>
            </c:extLst>
          </c:dPt>
          <c:dPt>
            <c:idx val="2"/>
            <c:bubble3D val="0"/>
            <c:spPr>
              <a:solidFill>
                <a:srgbClr val="FFFF00"/>
              </a:solidFill>
            </c:spPr>
            <c:extLst>
              <c:ext xmlns:c16="http://schemas.microsoft.com/office/drawing/2014/chart" uri="{C3380CC4-5D6E-409C-BE32-E72D297353CC}">
                <c16:uniqueId val="{00000005-1922-4C73-9E29-B087915E195C}"/>
              </c:ext>
            </c:extLst>
          </c:dPt>
          <c:dPt>
            <c:idx val="3"/>
            <c:bubble3D val="0"/>
            <c:spPr>
              <a:solidFill>
                <a:srgbClr val="00B050"/>
              </a:solidFill>
            </c:spPr>
            <c:extLst>
              <c:ext xmlns:c16="http://schemas.microsoft.com/office/drawing/2014/chart" uri="{C3380CC4-5D6E-409C-BE32-E72D297353CC}">
                <c16:uniqueId val="{00000007-1922-4C73-9E29-B087915E195C}"/>
              </c:ext>
            </c:extLst>
          </c:dPt>
          <c:dPt>
            <c:idx val="4"/>
            <c:bubble3D val="0"/>
            <c:spPr>
              <a:solidFill>
                <a:srgbClr val="FFC000"/>
              </a:solidFill>
            </c:spPr>
            <c:extLst>
              <c:ext xmlns:c16="http://schemas.microsoft.com/office/drawing/2014/chart" uri="{C3380CC4-5D6E-409C-BE32-E72D297353CC}">
                <c16:uniqueId val="{00000009-1922-4C73-9E29-B087915E195C}"/>
              </c:ext>
            </c:extLst>
          </c:dPt>
          <c:dPt>
            <c:idx val="5"/>
            <c:bubble3D val="0"/>
            <c:spPr>
              <a:solidFill>
                <a:srgbClr val="00B0F0"/>
              </a:solidFill>
            </c:spPr>
            <c:extLst>
              <c:ext xmlns:c16="http://schemas.microsoft.com/office/drawing/2014/chart" uri="{C3380CC4-5D6E-409C-BE32-E72D297353CC}">
                <c16:uniqueId val="{0000000B-1922-4C73-9E29-B087915E195C}"/>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1922-4C73-9E29-B087915E195C}"/>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'2012'!$C$28:$H$28</c:f>
              <c:strCache>
                <c:ptCount val="6"/>
                <c:pt idx="0">
                  <c:v>CDU</c:v>
                </c:pt>
                <c:pt idx="1">
                  <c:v>SPD</c:v>
                </c:pt>
                <c:pt idx="2">
                  <c:v>FDP</c:v>
                </c:pt>
                <c:pt idx="3">
                  <c:v>Grüne</c:v>
                </c:pt>
                <c:pt idx="4">
                  <c:v>Piraten</c:v>
                </c:pt>
                <c:pt idx="5">
                  <c:v>Sonstige</c:v>
                </c:pt>
              </c:strCache>
            </c:strRef>
          </c:cat>
          <c:val>
            <c:numRef>
              <c:f>'2012'!$C$137:$H$137</c:f>
              <c:numCache>
                <c:formatCode>0.00%</c:formatCode>
                <c:ptCount val="6"/>
                <c:pt idx="0">
                  <c:v>0.55037783375314864</c:v>
                </c:pt>
                <c:pt idx="1">
                  <c:v>0.31108312342569272</c:v>
                </c:pt>
                <c:pt idx="2">
                  <c:v>1.8891687657430732E-2</c:v>
                </c:pt>
                <c:pt idx="3">
                  <c:v>3.6523929471032744E-2</c:v>
                </c:pt>
                <c:pt idx="4">
                  <c:v>6.5491183879093195E-2</c:v>
                </c:pt>
                <c:pt idx="5">
                  <c:v>1.7632241813602016E-2</c:v>
                </c:pt>
              </c:numCache>
            </c:numRef>
          </c:val>
          <c:extLst>
            <c:ext xmlns:c16="http://schemas.microsoft.com/office/drawing/2014/chart" uri="{C3380CC4-5D6E-409C-BE32-E72D297353CC}">
              <c16:uniqueId val="{0000000C-1922-4C73-9E29-B087915E195C}"/>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'2012'!$A$138:$B$138</c:f>
              <c:strCache>
                <c:ptCount val="2"/>
                <c:pt idx="0">
                  <c:v>006-Dalhausen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5E38-473F-8C2D-34B04CEEBBA1}"/>
              </c:ext>
            </c:extLst>
          </c:dPt>
          <c:dPt>
            <c:idx val="1"/>
            <c:invertIfNegative val="0"/>
            <c:bubble3D val="0"/>
            <c:spPr>
              <a:solidFill>
                <a:srgbClr val="FF0000"/>
              </a:solidFill>
            </c:spPr>
            <c:extLst>
              <c:ext xmlns:c16="http://schemas.microsoft.com/office/drawing/2014/chart" uri="{C3380CC4-5D6E-409C-BE32-E72D297353CC}">
                <c16:uniqueId val="{00000003-5E38-473F-8C2D-34B04CEEBBA1}"/>
              </c:ext>
            </c:extLst>
          </c:dPt>
          <c:dPt>
            <c:idx val="2"/>
            <c:invertIfNegative val="0"/>
            <c:bubble3D val="0"/>
            <c:spPr>
              <a:solidFill>
                <a:srgbClr val="FFFF00"/>
              </a:solidFill>
            </c:spPr>
            <c:extLst>
              <c:ext xmlns:c16="http://schemas.microsoft.com/office/drawing/2014/chart" uri="{C3380CC4-5D6E-409C-BE32-E72D297353CC}">
                <c16:uniqueId val="{00000005-5E38-473F-8C2D-34B04CEEBBA1}"/>
              </c:ext>
            </c:extLst>
          </c:dPt>
          <c:dPt>
            <c:idx val="3"/>
            <c:invertIfNegative val="0"/>
            <c:bubble3D val="0"/>
            <c:spPr>
              <a:solidFill>
                <a:srgbClr val="00B050"/>
              </a:solidFill>
            </c:spPr>
            <c:extLst>
              <c:ext xmlns:c16="http://schemas.microsoft.com/office/drawing/2014/chart" uri="{C3380CC4-5D6E-409C-BE32-E72D297353CC}">
                <c16:uniqueId val="{00000007-5E38-473F-8C2D-34B04CEEBBA1}"/>
              </c:ext>
            </c:extLst>
          </c:dPt>
          <c:dPt>
            <c:idx val="4"/>
            <c:invertIfNegative val="0"/>
            <c:bubble3D val="0"/>
            <c:spPr>
              <a:solidFill>
                <a:srgbClr val="FFC000"/>
              </a:solidFill>
            </c:spPr>
            <c:extLst>
              <c:ext xmlns:c16="http://schemas.microsoft.com/office/drawing/2014/chart" uri="{C3380CC4-5D6E-409C-BE32-E72D297353CC}">
                <c16:uniqueId val="{00000009-5E38-473F-8C2D-34B04CEEBBA1}"/>
              </c:ext>
            </c:extLst>
          </c:dPt>
          <c:dPt>
            <c:idx val="5"/>
            <c:invertIfNegative val="0"/>
            <c:bubble3D val="0"/>
            <c:spPr>
              <a:solidFill>
                <a:srgbClr val="00B0F0"/>
              </a:solidFill>
            </c:spPr>
            <c:extLst>
              <c:ext xmlns:c16="http://schemas.microsoft.com/office/drawing/2014/chart" uri="{C3380CC4-5D6E-409C-BE32-E72D297353CC}">
                <c16:uniqueId val="{0000000B-5E38-473F-8C2D-34B04CEEBBA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'2012'!$C$28:$H$28</c:f>
              <c:strCache>
                <c:ptCount val="6"/>
                <c:pt idx="0">
                  <c:v>CDU</c:v>
                </c:pt>
                <c:pt idx="1">
                  <c:v>SPD</c:v>
                </c:pt>
                <c:pt idx="2">
                  <c:v>FDP</c:v>
                </c:pt>
                <c:pt idx="3">
                  <c:v>Grüne</c:v>
                </c:pt>
                <c:pt idx="4">
                  <c:v>Piraten</c:v>
                </c:pt>
                <c:pt idx="5">
                  <c:v>Sonstige</c:v>
                </c:pt>
              </c:strCache>
            </c:strRef>
          </c:cat>
          <c:val>
            <c:numRef>
              <c:f>'2012'!$C$138:$H$138</c:f>
              <c:numCache>
                <c:formatCode>0.00%</c:formatCode>
                <c:ptCount val="6"/>
                <c:pt idx="0">
                  <c:v>-2.6545243169928234E-2</c:v>
                </c:pt>
                <c:pt idx="1">
                  <c:v>1.8542330884900204E-2</c:v>
                </c:pt>
                <c:pt idx="2">
                  <c:v>-1.7238848473105396E-2</c:v>
                </c:pt>
                <c:pt idx="3">
                  <c:v>-3.1031101560068802E-3</c:v>
                </c:pt>
                <c:pt idx="4">
                  <c:v>6.5491183879093195E-2</c:v>
                </c:pt>
                <c:pt idx="5">
                  <c:v>3.521048870292285E-3</c:v>
                </c:pt>
              </c:numCache>
            </c:numRef>
          </c:val>
          <c:extLst>
            <c:ext xmlns:c16="http://schemas.microsoft.com/office/drawing/2014/chart" uri="{C3380CC4-5D6E-409C-BE32-E72D297353CC}">
              <c16:uniqueId val="{0000000C-5E38-473F-8C2D-34B04CEEBBA1}"/>
            </c:ext>
          </c:extLst>
        </c:ser>
        <c:dLbls>
          <c:showLegendKey val="0"/>
          <c:showVal val="0"/>
          <c:showCatName val="0"/>
          <c:showSerName val="0"/>
          <c:showPercent val="0"/>
          <c:showBubbleSize val="0"/>
        </c:dLbls>
        <c:gapWidth val="150"/>
        <c:axId val="68228992"/>
        <c:axId val="68230528"/>
      </c:barChart>
      <c:catAx>
        <c:axId val="68228992"/>
        <c:scaling>
          <c:orientation val="minMax"/>
        </c:scaling>
        <c:delete val="0"/>
        <c:axPos val="b"/>
        <c:numFmt formatCode="General" sourceLinked="0"/>
        <c:majorTickMark val="out"/>
        <c:minorTickMark val="none"/>
        <c:tickLblPos val="nextTo"/>
        <c:crossAx val="68230528"/>
        <c:crosses val="autoZero"/>
        <c:auto val="1"/>
        <c:lblAlgn val="ctr"/>
        <c:lblOffset val="100"/>
        <c:noMultiLvlLbl val="0"/>
      </c:catAx>
      <c:valAx>
        <c:axId val="68230528"/>
        <c:scaling>
          <c:orientation val="minMax"/>
        </c:scaling>
        <c:delete val="0"/>
        <c:axPos val="l"/>
        <c:majorGridlines/>
        <c:numFmt formatCode="0.00%" sourceLinked="1"/>
        <c:majorTickMark val="out"/>
        <c:minorTickMark val="none"/>
        <c:tickLblPos val="nextTo"/>
        <c:crossAx val="68228992"/>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'2012'!$A$155:$B$155</c:f>
              <c:strCache>
                <c:ptCount val="2"/>
                <c:pt idx="0">
                  <c:v>007-Drenke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B223-435E-B6D5-7ABE9626B503}"/>
              </c:ext>
            </c:extLst>
          </c:dPt>
          <c:dPt>
            <c:idx val="1"/>
            <c:bubble3D val="0"/>
            <c:spPr>
              <a:solidFill>
                <a:srgbClr val="FF0000"/>
              </a:solidFill>
            </c:spPr>
            <c:extLst>
              <c:ext xmlns:c16="http://schemas.microsoft.com/office/drawing/2014/chart" uri="{C3380CC4-5D6E-409C-BE32-E72D297353CC}">
                <c16:uniqueId val="{00000003-B223-435E-B6D5-7ABE9626B503}"/>
              </c:ext>
            </c:extLst>
          </c:dPt>
          <c:dPt>
            <c:idx val="2"/>
            <c:bubble3D val="0"/>
            <c:spPr>
              <a:solidFill>
                <a:srgbClr val="FFFF00"/>
              </a:solidFill>
            </c:spPr>
            <c:extLst>
              <c:ext xmlns:c16="http://schemas.microsoft.com/office/drawing/2014/chart" uri="{C3380CC4-5D6E-409C-BE32-E72D297353CC}">
                <c16:uniqueId val="{00000005-B223-435E-B6D5-7ABE9626B503}"/>
              </c:ext>
            </c:extLst>
          </c:dPt>
          <c:dPt>
            <c:idx val="3"/>
            <c:bubble3D val="0"/>
            <c:spPr>
              <a:solidFill>
                <a:srgbClr val="00B050"/>
              </a:solidFill>
            </c:spPr>
            <c:extLst>
              <c:ext xmlns:c16="http://schemas.microsoft.com/office/drawing/2014/chart" uri="{C3380CC4-5D6E-409C-BE32-E72D297353CC}">
                <c16:uniqueId val="{00000007-B223-435E-B6D5-7ABE9626B503}"/>
              </c:ext>
            </c:extLst>
          </c:dPt>
          <c:dPt>
            <c:idx val="4"/>
            <c:bubble3D val="0"/>
            <c:spPr>
              <a:solidFill>
                <a:srgbClr val="FFC000"/>
              </a:solidFill>
            </c:spPr>
            <c:extLst>
              <c:ext xmlns:c16="http://schemas.microsoft.com/office/drawing/2014/chart" uri="{C3380CC4-5D6E-409C-BE32-E72D297353CC}">
                <c16:uniqueId val="{00000009-B223-435E-B6D5-7ABE9626B503}"/>
              </c:ext>
            </c:extLst>
          </c:dPt>
          <c:dPt>
            <c:idx val="5"/>
            <c:bubble3D val="0"/>
            <c:spPr>
              <a:solidFill>
                <a:srgbClr val="00B0F0"/>
              </a:solidFill>
            </c:spPr>
            <c:extLst>
              <c:ext xmlns:c16="http://schemas.microsoft.com/office/drawing/2014/chart" uri="{C3380CC4-5D6E-409C-BE32-E72D297353CC}">
                <c16:uniqueId val="{0000000B-B223-435E-B6D5-7ABE9626B503}"/>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B223-435E-B6D5-7ABE9626B503}"/>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'2012'!$C$28:$H$28</c:f>
              <c:strCache>
                <c:ptCount val="6"/>
                <c:pt idx="0">
                  <c:v>CDU</c:v>
                </c:pt>
                <c:pt idx="1">
                  <c:v>SPD</c:v>
                </c:pt>
                <c:pt idx="2">
                  <c:v>FDP</c:v>
                </c:pt>
                <c:pt idx="3">
                  <c:v>Grüne</c:v>
                </c:pt>
                <c:pt idx="4">
                  <c:v>Piraten</c:v>
                </c:pt>
                <c:pt idx="5">
                  <c:v>Sonstige</c:v>
                </c:pt>
              </c:strCache>
            </c:strRef>
          </c:cat>
          <c:val>
            <c:numRef>
              <c:f>'2012'!$C$155:$H$155</c:f>
              <c:numCache>
                <c:formatCode>0.00%</c:formatCode>
                <c:ptCount val="6"/>
                <c:pt idx="0">
                  <c:v>0.52571428571428569</c:v>
                </c:pt>
                <c:pt idx="1">
                  <c:v>0.25142857142857145</c:v>
                </c:pt>
                <c:pt idx="2">
                  <c:v>3.4285714285714287E-2</c:v>
                </c:pt>
                <c:pt idx="3">
                  <c:v>0.08</c:v>
                </c:pt>
                <c:pt idx="4">
                  <c:v>7.4285714285714288E-2</c:v>
                </c:pt>
                <c:pt idx="5">
                  <c:v>3.4285714285714287E-2</c:v>
                </c:pt>
              </c:numCache>
            </c:numRef>
          </c:val>
          <c:extLst>
            <c:ext xmlns:c16="http://schemas.microsoft.com/office/drawing/2014/chart" uri="{C3380CC4-5D6E-409C-BE32-E72D297353CC}">
              <c16:uniqueId val="{0000000C-B223-435E-B6D5-7ABE9626B503}"/>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'2012'!$A$156:$B$156</c:f>
              <c:strCache>
                <c:ptCount val="2"/>
                <c:pt idx="0">
                  <c:v>007-Drenke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28B6-4C5F-A163-A9C5BBAEADE6}"/>
              </c:ext>
            </c:extLst>
          </c:dPt>
          <c:dPt>
            <c:idx val="1"/>
            <c:invertIfNegative val="0"/>
            <c:bubble3D val="0"/>
            <c:spPr>
              <a:solidFill>
                <a:srgbClr val="FF0000"/>
              </a:solidFill>
            </c:spPr>
            <c:extLst>
              <c:ext xmlns:c16="http://schemas.microsoft.com/office/drawing/2014/chart" uri="{C3380CC4-5D6E-409C-BE32-E72D297353CC}">
                <c16:uniqueId val="{00000003-28B6-4C5F-A163-A9C5BBAEADE6}"/>
              </c:ext>
            </c:extLst>
          </c:dPt>
          <c:dPt>
            <c:idx val="2"/>
            <c:invertIfNegative val="0"/>
            <c:bubble3D val="0"/>
            <c:spPr>
              <a:solidFill>
                <a:srgbClr val="FFFF00"/>
              </a:solidFill>
            </c:spPr>
            <c:extLst>
              <c:ext xmlns:c16="http://schemas.microsoft.com/office/drawing/2014/chart" uri="{C3380CC4-5D6E-409C-BE32-E72D297353CC}">
                <c16:uniqueId val="{00000005-28B6-4C5F-A163-A9C5BBAEADE6}"/>
              </c:ext>
            </c:extLst>
          </c:dPt>
          <c:dPt>
            <c:idx val="3"/>
            <c:invertIfNegative val="0"/>
            <c:bubble3D val="0"/>
            <c:spPr>
              <a:solidFill>
                <a:srgbClr val="00B050"/>
              </a:solidFill>
            </c:spPr>
            <c:extLst>
              <c:ext xmlns:c16="http://schemas.microsoft.com/office/drawing/2014/chart" uri="{C3380CC4-5D6E-409C-BE32-E72D297353CC}">
                <c16:uniqueId val="{00000007-28B6-4C5F-A163-A9C5BBAEADE6}"/>
              </c:ext>
            </c:extLst>
          </c:dPt>
          <c:dPt>
            <c:idx val="4"/>
            <c:invertIfNegative val="0"/>
            <c:bubble3D val="0"/>
            <c:spPr>
              <a:solidFill>
                <a:srgbClr val="FFC000"/>
              </a:solidFill>
            </c:spPr>
            <c:extLst>
              <c:ext xmlns:c16="http://schemas.microsoft.com/office/drawing/2014/chart" uri="{C3380CC4-5D6E-409C-BE32-E72D297353CC}">
                <c16:uniqueId val="{00000009-28B6-4C5F-A163-A9C5BBAEADE6}"/>
              </c:ext>
            </c:extLst>
          </c:dPt>
          <c:dPt>
            <c:idx val="5"/>
            <c:invertIfNegative val="0"/>
            <c:bubble3D val="0"/>
            <c:spPr>
              <a:solidFill>
                <a:srgbClr val="00B0F0"/>
              </a:solidFill>
            </c:spPr>
            <c:extLst>
              <c:ext xmlns:c16="http://schemas.microsoft.com/office/drawing/2014/chart" uri="{C3380CC4-5D6E-409C-BE32-E72D297353CC}">
                <c16:uniqueId val="{0000000B-28B6-4C5F-A163-A9C5BBAEADE6}"/>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'2012'!$C$28:$H$28</c:f>
              <c:strCache>
                <c:ptCount val="6"/>
                <c:pt idx="0">
                  <c:v>CDU</c:v>
                </c:pt>
                <c:pt idx="1">
                  <c:v>SPD</c:v>
                </c:pt>
                <c:pt idx="2">
                  <c:v>FDP</c:v>
                </c:pt>
                <c:pt idx="3">
                  <c:v>Grüne</c:v>
                </c:pt>
                <c:pt idx="4">
                  <c:v>Piraten</c:v>
                </c:pt>
                <c:pt idx="5">
                  <c:v>Sonstige</c:v>
                </c:pt>
              </c:strCache>
            </c:strRef>
          </c:cat>
          <c:val>
            <c:numRef>
              <c:f>'2012'!$C$156:$H$156</c:f>
              <c:numCache>
                <c:formatCode>0.00%</c:formatCode>
                <c:ptCount val="6"/>
                <c:pt idx="0">
                  <c:v>-4.4937888198757769E-2</c:v>
                </c:pt>
                <c:pt idx="1">
                  <c:v>1.7732919254658391E-2</c:v>
                </c:pt>
                <c:pt idx="2">
                  <c:v>-3.6366459627329185E-2</c:v>
                </c:pt>
                <c:pt idx="3">
                  <c:v>2.0217391304347826E-2</c:v>
                </c:pt>
                <c:pt idx="4">
                  <c:v>7.4285714285714288E-2</c:v>
                </c:pt>
                <c:pt idx="5">
                  <c:v>7.9032744376771394E-3</c:v>
                </c:pt>
              </c:numCache>
            </c:numRef>
          </c:val>
          <c:extLst>
            <c:ext xmlns:c16="http://schemas.microsoft.com/office/drawing/2014/chart" uri="{C3380CC4-5D6E-409C-BE32-E72D297353CC}">
              <c16:uniqueId val="{0000000C-28B6-4C5F-A163-A9C5BBAEADE6}"/>
            </c:ext>
          </c:extLst>
        </c:ser>
        <c:dLbls>
          <c:showLegendKey val="0"/>
          <c:showVal val="0"/>
          <c:showCatName val="0"/>
          <c:showSerName val="0"/>
          <c:showPercent val="0"/>
          <c:showBubbleSize val="0"/>
        </c:dLbls>
        <c:gapWidth val="150"/>
        <c:axId val="68334336"/>
        <c:axId val="68335872"/>
      </c:barChart>
      <c:catAx>
        <c:axId val="68334336"/>
        <c:scaling>
          <c:orientation val="minMax"/>
        </c:scaling>
        <c:delete val="0"/>
        <c:axPos val="b"/>
        <c:numFmt formatCode="General" sourceLinked="0"/>
        <c:majorTickMark val="out"/>
        <c:minorTickMark val="none"/>
        <c:tickLblPos val="nextTo"/>
        <c:crossAx val="68335872"/>
        <c:crosses val="autoZero"/>
        <c:auto val="1"/>
        <c:lblAlgn val="ctr"/>
        <c:lblOffset val="100"/>
        <c:noMultiLvlLbl val="0"/>
      </c:catAx>
      <c:valAx>
        <c:axId val="68335872"/>
        <c:scaling>
          <c:orientation val="minMax"/>
        </c:scaling>
        <c:delete val="0"/>
        <c:axPos val="l"/>
        <c:majorGridlines/>
        <c:numFmt formatCode="0.00%" sourceLinked="1"/>
        <c:majorTickMark val="out"/>
        <c:minorTickMark val="none"/>
        <c:tickLblPos val="nextTo"/>
        <c:crossAx val="683343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'2012'!$A$173:$B$173</c:f>
              <c:strCache>
                <c:ptCount val="2"/>
                <c:pt idx="0">
                  <c:v>008-Haarbrück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3D21-4069-953D-B4A86DCCAB3F}"/>
              </c:ext>
            </c:extLst>
          </c:dPt>
          <c:dPt>
            <c:idx val="1"/>
            <c:bubble3D val="0"/>
            <c:spPr>
              <a:solidFill>
                <a:srgbClr val="FF0000"/>
              </a:solidFill>
            </c:spPr>
            <c:extLst>
              <c:ext xmlns:c16="http://schemas.microsoft.com/office/drawing/2014/chart" uri="{C3380CC4-5D6E-409C-BE32-E72D297353CC}">
                <c16:uniqueId val="{00000003-3D21-4069-953D-B4A86DCCAB3F}"/>
              </c:ext>
            </c:extLst>
          </c:dPt>
          <c:dPt>
            <c:idx val="2"/>
            <c:bubble3D val="0"/>
            <c:spPr>
              <a:solidFill>
                <a:srgbClr val="FFFF00"/>
              </a:solidFill>
            </c:spPr>
            <c:extLst>
              <c:ext xmlns:c16="http://schemas.microsoft.com/office/drawing/2014/chart" uri="{C3380CC4-5D6E-409C-BE32-E72D297353CC}">
                <c16:uniqueId val="{00000005-3D21-4069-953D-B4A86DCCAB3F}"/>
              </c:ext>
            </c:extLst>
          </c:dPt>
          <c:dPt>
            <c:idx val="3"/>
            <c:bubble3D val="0"/>
            <c:spPr>
              <a:solidFill>
                <a:srgbClr val="00B050"/>
              </a:solidFill>
            </c:spPr>
            <c:extLst>
              <c:ext xmlns:c16="http://schemas.microsoft.com/office/drawing/2014/chart" uri="{C3380CC4-5D6E-409C-BE32-E72D297353CC}">
                <c16:uniqueId val="{00000007-3D21-4069-953D-B4A86DCCAB3F}"/>
              </c:ext>
            </c:extLst>
          </c:dPt>
          <c:dPt>
            <c:idx val="4"/>
            <c:bubble3D val="0"/>
            <c:spPr>
              <a:solidFill>
                <a:srgbClr val="FFC000"/>
              </a:solidFill>
            </c:spPr>
            <c:extLst>
              <c:ext xmlns:c16="http://schemas.microsoft.com/office/drawing/2014/chart" uri="{C3380CC4-5D6E-409C-BE32-E72D297353CC}">
                <c16:uniqueId val="{00000009-3D21-4069-953D-B4A86DCCAB3F}"/>
              </c:ext>
            </c:extLst>
          </c:dPt>
          <c:dPt>
            <c:idx val="5"/>
            <c:bubble3D val="0"/>
            <c:spPr>
              <a:solidFill>
                <a:srgbClr val="00B0F0"/>
              </a:solidFill>
            </c:spPr>
            <c:extLst>
              <c:ext xmlns:c16="http://schemas.microsoft.com/office/drawing/2014/chart" uri="{C3380CC4-5D6E-409C-BE32-E72D297353CC}">
                <c16:uniqueId val="{0000000B-3D21-4069-953D-B4A86DCCAB3F}"/>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3D21-4069-953D-B4A86DCCAB3F}"/>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'2012'!$C$28:$H$28</c:f>
              <c:strCache>
                <c:ptCount val="6"/>
                <c:pt idx="0">
                  <c:v>CDU</c:v>
                </c:pt>
                <c:pt idx="1">
                  <c:v>SPD</c:v>
                </c:pt>
                <c:pt idx="2">
                  <c:v>FDP</c:v>
                </c:pt>
                <c:pt idx="3">
                  <c:v>Grüne</c:v>
                </c:pt>
                <c:pt idx="4">
                  <c:v>Piraten</c:v>
                </c:pt>
                <c:pt idx="5">
                  <c:v>Sonstige</c:v>
                </c:pt>
              </c:strCache>
            </c:strRef>
          </c:cat>
          <c:val>
            <c:numRef>
              <c:f>'2012'!$C$173:$H$173</c:f>
              <c:numCache>
                <c:formatCode>0.00%</c:formatCode>
                <c:ptCount val="6"/>
                <c:pt idx="0">
                  <c:v>0.66115702479338845</c:v>
                </c:pt>
                <c:pt idx="1">
                  <c:v>0.14049586776859505</c:v>
                </c:pt>
                <c:pt idx="2">
                  <c:v>4.9586776859504134E-2</c:v>
                </c:pt>
                <c:pt idx="3">
                  <c:v>6.6115702479338845E-2</c:v>
                </c:pt>
                <c:pt idx="4">
                  <c:v>7.43801652892562E-2</c:v>
                </c:pt>
                <c:pt idx="5">
                  <c:v>8.2644628099173556E-3</c:v>
                </c:pt>
              </c:numCache>
            </c:numRef>
          </c:val>
          <c:extLst>
            <c:ext xmlns:c16="http://schemas.microsoft.com/office/drawing/2014/chart" uri="{C3380CC4-5D6E-409C-BE32-E72D297353CC}">
              <c16:uniqueId val="{0000000C-3D21-4069-953D-B4A86DCCAB3F}"/>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'2012'!$A$174:$B$174</c:f>
              <c:strCache>
                <c:ptCount val="2"/>
                <c:pt idx="0">
                  <c:v>008-Haarbrück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F149-4E63-AB0C-C7B2D16692F6}"/>
              </c:ext>
            </c:extLst>
          </c:dPt>
          <c:dPt>
            <c:idx val="1"/>
            <c:invertIfNegative val="0"/>
            <c:bubble3D val="0"/>
            <c:spPr>
              <a:solidFill>
                <a:srgbClr val="FF0000"/>
              </a:solidFill>
            </c:spPr>
            <c:extLst>
              <c:ext xmlns:c16="http://schemas.microsoft.com/office/drawing/2014/chart" uri="{C3380CC4-5D6E-409C-BE32-E72D297353CC}">
                <c16:uniqueId val="{00000003-F149-4E63-AB0C-C7B2D16692F6}"/>
              </c:ext>
            </c:extLst>
          </c:dPt>
          <c:dPt>
            <c:idx val="2"/>
            <c:invertIfNegative val="0"/>
            <c:bubble3D val="0"/>
            <c:spPr>
              <a:solidFill>
                <a:srgbClr val="FFFF00"/>
              </a:solidFill>
            </c:spPr>
            <c:extLst>
              <c:ext xmlns:c16="http://schemas.microsoft.com/office/drawing/2014/chart" uri="{C3380CC4-5D6E-409C-BE32-E72D297353CC}">
                <c16:uniqueId val="{00000005-F149-4E63-AB0C-C7B2D16692F6}"/>
              </c:ext>
            </c:extLst>
          </c:dPt>
          <c:dPt>
            <c:idx val="3"/>
            <c:invertIfNegative val="0"/>
            <c:bubble3D val="0"/>
            <c:spPr>
              <a:solidFill>
                <a:srgbClr val="00B050"/>
              </a:solidFill>
            </c:spPr>
            <c:extLst>
              <c:ext xmlns:c16="http://schemas.microsoft.com/office/drawing/2014/chart" uri="{C3380CC4-5D6E-409C-BE32-E72D297353CC}">
                <c16:uniqueId val="{00000007-F149-4E63-AB0C-C7B2D16692F6}"/>
              </c:ext>
            </c:extLst>
          </c:dPt>
          <c:dPt>
            <c:idx val="4"/>
            <c:invertIfNegative val="0"/>
            <c:bubble3D val="0"/>
            <c:spPr>
              <a:solidFill>
                <a:srgbClr val="FFC000"/>
              </a:solidFill>
            </c:spPr>
            <c:extLst>
              <c:ext xmlns:c16="http://schemas.microsoft.com/office/drawing/2014/chart" uri="{C3380CC4-5D6E-409C-BE32-E72D297353CC}">
                <c16:uniqueId val="{00000009-F149-4E63-AB0C-C7B2D16692F6}"/>
              </c:ext>
            </c:extLst>
          </c:dPt>
          <c:dPt>
            <c:idx val="5"/>
            <c:invertIfNegative val="0"/>
            <c:bubble3D val="0"/>
            <c:spPr>
              <a:solidFill>
                <a:srgbClr val="00B0F0"/>
              </a:solidFill>
            </c:spPr>
            <c:extLst>
              <c:ext xmlns:c16="http://schemas.microsoft.com/office/drawing/2014/chart" uri="{C3380CC4-5D6E-409C-BE32-E72D297353CC}">
                <c16:uniqueId val="{0000000B-F149-4E63-AB0C-C7B2D16692F6}"/>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'2012'!$C$28:$H$28</c:f>
              <c:strCache>
                <c:ptCount val="6"/>
                <c:pt idx="0">
                  <c:v>CDU</c:v>
                </c:pt>
                <c:pt idx="1">
                  <c:v>SPD</c:v>
                </c:pt>
                <c:pt idx="2">
                  <c:v>FDP</c:v>
                </c:pt>
                <c:pt idx="3">
                  <c:v>Grüne</c:v>
                </c:pt>
                <c:pt idx="4">
                  <c:v>Piraten</c:v>
                </c:pt>
                <c:pt idx="5">
                  <c:v>Sonstige</c:v>
                </c:pt>
              </c:strCache>
            </c:strRef>
          </c:cat>
          <c:val>
            <c:numRef>
              <c:f>'2012'!$C$174:$H$174</c:f>
              <c:numCache>
                <c:formatCode>0.00%</c:formatCode>
                <c:ptCount val="6"/>
                <c:pt idx="0">
                  <c:v>2.9122392758756388E-2</c:v>
                </c:pt>
                <c:pt idx="1">
                  <c:v>-3.2664305391578108E-2</c:v>
                </c:pt>
                <c:pt idx="2">
                  <c:v>-6.690279417552146E-3</c:v>
                </c:pt>
                <c:pt idx="3">
                  <c:v>-2.9122392758756388E-2</c:v>
                </c:pt>
                <c:pt idx="4">
                  <c:v>7.43801652892562E-2</c:v>
                </c:pt>
                <c:pt idx="5">
                  <c:v>-4.7225501770956288E-3</c:v>
                </c:pt>
              </c:numCache>
            </c:numRef>
          </c:val>
          <c:extLst>
            <c:ext xmlns:c16="http://schemas.microsoft.com/office/drawing/2014/chart" uri="{C3380CC4-5D6E-409C-BE32-E72D297353CC}">
              <c16:uniqueId val="{0000000C-F149-4E63-AB0C-C7B2D16692F6}"/>
            </c:ext>
          </c:extLst>
        </c:ser>
        <c:dLbls>
          <c:showLegendKey val="0"/>
          <c:showVal val="0"/>
          <c:showCatName val="0"/>
          <c:showSerName val="0"/>
          <c:showPercent val="0"/>
          <c:showBubbleSize val="0"/>
        </c:dLbls>
        <c:gapWidth val="150"/>
        <c:axId val="68357504"/>
        <c:axId val="68359296"/>
      </c:barChart>
      <c:catAx>
        <c:axId val="68357504"/>
        <c:scaling>
          <c:orientation val="minMax"/>
        </c:scaling>
        <c:delete val="0"/>
        <c:axPos val="b"/>
        <c:numFmt formatCode="General" sourceLinked="0"/>
        <c:majorTickMark val="out"/>
        <c:minorTickMark val="none"/>
        <c:tickLblPos val="nextTo"/>
        <c:crossAx val="68359296"/>
        <c:crosses val="autoZero"/>
        <c:auto val="1"/>
        <c:lblAlgn val="ctr"/>
        <c:lblOffset val="100"/>
        <c:noMultiLvlLbl val="0"/>
      </c:catAx>
      <c:valAx>
        <c:axId val="68359296"/>
        <c:scaling>
          <c:orientation val="minMax"/>
        </c:scaling>
        <c:delete val="0"/>
        <c:axPos val="l"/>
        <c:majorGridlines/>
        <c:numFmt formatCode="0.00%" sourceLinked="1"/>
        <c:majorTickMark val="out"/>
        <c:minorTickMark val="none"/>
        <c:tickLblPos val="nextTo"/>
        <c:crossAx val="68357504"/>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'2012'!$A$191:$B$191</c:f>
              <c:strCache>
                <c:ptCount val="2"/>
                <c:pt idx="0">
                  <c:v>009-Herstelle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8FDF-46A6-9021-28A54B04F693}"/>
              </c:ext>
            </c:extLst>
          </c:dPt>
          <c:dPt>
            <c:idx val="1"/>
            <c:bubble3D val="0"/>
            <c:spPr>
              <a:solidFill>
                <a:srgbClr val="FF0000"/>
              </a:solidFill>
            </c:spPr>
            <c:extLst>
              <c:ext xmlns:c16="http://schemas.microsoft.com/office/drawing/2014/chart" uri="{C3380CC4-5D6E-409C-BE32-E72D297353CC}">
                <c16:uniqueId val="{00000003-8FDF-46A6-9021-28A54B04F693}"/>
              </c:ext>
            </c:extLst>
          </c:dPt>
          <c:dPt>
            <c:idx val="2"/>
            <c:bubble3D val="0"/>
            <c:spPr>
              <a:solidFill>
                <a:srgbClr val="FFFF00"/>
              </a:solidFill>
            </c:spPr>
            <c:extLst>
              <c:ext xmlns:c16="http://schemas.microsoft.com/office/drawing/2014/chart" uri="{C3380CC4-5D6E-409C-BE32-E72D297353CC}">
                <c16:uniqueId val="{00000005-8FDF-46A6-9021-28A54B04F693}"/>
              </c:ext>
            </c:extLst>
          </c:dPt>
          <c:dPt>
            <c:idx val="3"/>
            <c:bubble3D val="0"/>
            <c:spPr>
              <a:solidFill>
                <a:srgbClr val="00B050"/>
              </a:solidFill>
            </c:spPr>
            <c:extLst>
              <c:ext xmlns:c16="http://schemas.microsoft.com/office/drawing/2014/chart" uri="{C3380CC4-5D6E-409C-BE32-E72D297353CC}">
                <c16:uniqueId val="{00000007-8FDF-46A6-9021-28A54B04F693}"/>
              </c:ext>
            </c:extLst>
          </c:dPt>
          <c:dPt>
            <c:idx val="4"/>
            <c:bubble3D val="0"/>
            <c:spPr>
              <a:solidFill>
                <a:srgbClr val="FFC000"/>
              </a:solidFill>
            </c:spPr>
            <c:extLst>
              <c:ext xmlns:c16="http://schemas.microsoft.com/office/drawing/2014/chart" uri="{C3380CC4-5D6E-409C-BE32-E72D297353CC}">
                <c16:uniqueId val="{00000009-8FDF-46A6-9021-28A54B04F693}"/>
              </c:ext>
            </c:extLst>
          </c:dPt>
          <c:dPt>
            <c:idx val="5"/>
            <c:bubble3D val="0"/>
            <c:spPr>
              <a:solidFill>
                <a:srgbClr val="00B0F0"/>
              </a:solidFill>
            </c:spPr>
            <c:extLst>
              <c:ext xmlns:c16="http://schemas.microsoft.com/office/drawing/2014/chart" uri="{C3380CC4-5D6E-409C-BE32-E72D297353CC}">
                <c16:uniqueId val="{0000000B-8FDF-46A6-9021-28A54B04F693}"/>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8FDF-46A6-9021-28A54B04F693}"/>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'2012'!$C$28:$H$28</c:f>
              <c:strCache>
                <c:ptCount val="6"/>
                <c:pt idx="0">
                  <c:v>CDU</c:v>
                </c:pt>
                <c:pt idx="1">
                  <c:v>SPD</c:v>
                </c:pt>
                <c:pt idx="2">
                  <c:v>FDP</c:v>
                </c:pt>
                <c:pt idx="3">
                  <c:v>Grüne</c:v>
                </c:pt>
                <c:pt idx="4">
                  <c:v>Piraten</c:v>
                </c:pt>
                <c:pt idx="5">
                  <c:v>Sonstige</c:v>
                </c:pt>
              </c:strCache>
            </c:strRef>
          </c:cat>
          <c:val>
            <c:numRef>
              <c:f>'2012'!$C$191:$H$191</c:f>
              <c:numCache>
                <c:formatCode>0.00%</c:formatCode>
                <c:ptCount val="6"/>
                <c:pt idx="0">
                  <c:v>0.48461538461538461</c:v>
                </c:pt>
                <c:pt idx="1">
                  <c:v>0.32051282051282054</c:v>
                </c:pt>
                <c:pt idx="2">
                  <c:v>3.0769230769230771E-2</c:v>
                </c:pt>
                <c:pt idx="3">
                  <c:v>8.7179487179487175E-2</c:v>
                </c:pt>
                <c:pt idx="4">
                  <c:v>6.9230769230769235E-2</c:v>
                </c:pt>
                <c:pt idx="5">
                  <c:v>7.6923076923076927E-3</c:v>
                </c:pt>
              </c:numCache>
            </c:numRef>
          </c:val>
          <c:extLst>
            <c:ext xmlns:c16="http://schemas.microsoft.com/office/drawing/2014/chart" uri="{C3380CC4-5D6E-409C-BE32-E72D297353CC}">
              <c16:uniqueId val="{0000000C-8FDF-46A6-9021-28A54B04F693}"/>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'2012'!$A$192:$B$192</c:f>
              <c:strCache>
                <c:ptCount val="2"/>
                <c:pt idx="0">
                  <c:v>009-Herstelle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E5FC-4513-8E35-4A161206B841}"/>
              </c:ext>
            </c:extLst>
          </c:dPt>
          <c:dPt>
            <c:idx val="1"/>
            <c:invertIfNegative val="0"/>
            <c:bubble3D val="0"/>
            <c:spPr>
              <a:solidFill>
                <a:srgbClr val="FF0000"/>
              </a:solidFill>
            </c:spPr>
            <c:extLst>
              <c:ext xmlns:c16="http://schemas.microsoft.com/office/drawing/2014/chart" uri="{C3380CC4-5D6E-409C-BE32-E72D297353CC}">
                <c16:uniqueId val="{00000003-E5FC-4513-8E35-4A161206B841}"/>
              </c:ext>
            </c:extLst>
          </c:dPt>
          <c:dPt>
            <c:idx val="2"/>
            <c:invertIfNegative val="0"/>
            <c:bubble3D val="0"/>
            <c:spPr>
              <a:solidFill>
                <a:srgbClr val="FFFF00"/>
              </a:solidFill>
            </c:spPr>
            <c:extLst>
              <c:ext xmlns:c16="http://schemas.microsoft.com/office/drawing/2014/chart" uri="{C3380CC4-5D6E-409C-BE32-E72D297353CC}">
                <c16:uniqueId val="{00000005-E5FC-4513-8E35-4A161206B841}"/>
              </c:ext>
            </c:extLst>
          </c:dPt>
          <c:dPt>
            <c:idx val="3"/>
            <c:invertIfNegative val="0"/>
            <c:bubble3D val="0"/>
            <c:spPr>
              <a:solidFill>
                <a:srgbClr val="00B050"/>
              </a:solidFill>
            </c:spPr>
            <c:extLst>
              <c:ext xmlns:c16="http://schemas.microsoft.com/office/drawing/2014/chart" uri="{C3380CC4-5D6E-409C-BE32-E72D297353CC}">
                <c16:uniqueId val="{00000007-E5FC-4513-8E35-4A161206B841}"/>
              </c:ext>
            </c:extLst>
          </c:dPt>
          <c:dPt>
            <c:idx val="4"/>
            <c:invertIfNegative val="0"/>
            <c:bubble3D val="0"/>
            <c:spPr>
              <a:solidFill>
                <a:srgbClr val="FFC000"/>
              </a:solidFill>
            </c:spPr>
            <c:extLst>
              <c:ext xmlns:c16="http://schemas.microsoft.com/office/drawing/2014/chart" uri="{C3380CC4-5D6E-409C-BE32-E72D297353CC}">
                <c16:uniqueId val="{00000009-E5FC-4513-8E35-4A161206B841}"/>
              </c:ext>
            </c:extLst>
          </c:dPt>
          <c:dPt>
            <c:idx val="5"/>
            <c:invertIfNegative val="0"/>
            <c:bubble3D val="0"/>
            <c:spPr>
              <a:solidFill>
                <a:srgbClr val="00B0F0"/>
              </a:solidFill>
            </c:spPr>
            <c:extLst>
              <c:ext xmlns:c16="http://schemas.microsoft.com/office/drawing/2014/chart" uri="{C3380CC4-5D6E-409C-BE32-E72D297353CC}">
                <c16:uniqueId val="{0000000B-E5FC-4513-8E35-4A161206B84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'2012'!$C$28:$H$28</c:f>
              <c:strCache>
                <c:ptCount val="6"/>
                <c:pt idx="0">
                  <c:v>CDU</c:v>
                </c:pt>
                <c:pt idx="1">
                  <c:v>SPD</c:v>
                </c:pt>
                <c:pt idx="2">
                  <c:v>FDP</c:v>
                </c:pt>
                <c:pt idx="3">
                  <c:v>Grüne</c:v>
                </c:pt>
                <c:pt idx="4">
                  <c:v>Piraten</c:v>
                </c:pt>
                <c:pt idx="5">
                  <c:v>Sonstige</c:v>
                </c:pt>
              </c:strCache>
            </c:strRef>
          </c:cat>
          <c:val>
            <c:numRef>
              <c:f>'2012'!$C$192:$H$192</c:f>
              <c:numCache>
                <c:formatCode>0.00%</c:formatCode>
                <c:ptCount val="6"/>
                <c:pt idx="0">
                  <c:v>-3.5897435897435936E-2</c:v>
                </c:pt>
                <c:pt idx="1">
                  <c:v>2.3076923076923106E-2</c:v>
                </c:pt>
                <c:pt idx="2">
                  <c:v>-2.3076923076923078E-2</c:v>
                </c:pt>
                <c:pt idx="3">
                  <c:v>1.5384615384615385E-2</c:v>
                </c:pt>
                <c:pt idx="4">
                  <c:v>6.9230769230769235E-2</c:v>
                </c:pt>
                <c:pt idx="5">
                  <c:v>1.3247863247863249E-2</c:v>
                </c:pt>
              </c:numCache>
            </c:numRef>
          </c:val>
          <c:extLst>
            <c:ext xmlns:c16="http://schemas.microsoft.com/office/drawing/2014/chart" uri="{C3380CC4-5D6E-409C-BE32-E72D297353CC}">
              <c16:uniqueId val="{0000000C-E5FC-4513-8E35-4A161206B841}"/>
            </c:ext>
          </c:extLst>
        </c:ser>
        <c:dLbls>
          <c:showLegendKey val="0"/>
          <c:showVal val="0"/>
          <c:showCatName val="0"/>
          <c:showSerName val="0"/>
          <c:showPercent val="0"/>
          <c:showBubbleSize val="0"/>
        </c:dLbls>
        <c:gapWidth val="150"/>
        <c:axId val="68577536"/>
        <c:axId val="68583424"/>
      </c:barChart>
      <c:catAx>
        <c:axId val="68577536"/>
        <c:scaling>
          <c:orientation val="minMax"/>
        </c:scaling>
        <c:delete val="0"/>
        <c:axPos val="b"/>
        <c:numFmt formatCode="General" sourceLinked="0"/>
        <c:majorTickMark val="out"/>
        <c:minorTickMark val="none"/>
        <c:tickLblPos val="nextTo"/>
        <c:crossAx val="68583424"/>
        <c:crosses val="autoZero"/>
        <c:auto val="1"/>
        <c:lblAlgn val="ctr"/>
        <c:lblOffset val="100"/>
        <c:noMultiLvlLbl val="0"/>
      </c:catAx>
      <c:valAx>
        <c:axId val="68583424"/>
        <c:scaling>
          <c:orientation val="minMax"/>
        </c:scaling>
        <c:delete val="0"/>
        <c:axPos val="l"/>
        <c:majorGridlines/>
        <c:numFmt formatCode="0.00%" sourceLinked="1"/>
        <c:majorTickMark val="out"/>
        <c:minorTickMark val="none"/>
        <c:tickLblPos val="nextTo"/>
        <c:crossAx val="685775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'2012'!$A$209:$B$209</c:f>
              <c:strCache>
                <c:ptCount val="2"/>
                <c:pt idx="0">
                  <c:v>010-Jakobsberg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4E5C-49E8-A21B-1A054E61F6A5}"/>
              </c:ext>
            </c:extLst>
          </c:dPt>
          <c:dPt>
            <c:idx val="1"/>
            <c:bubble3D val="0"/>
            <c:spPr>
              <a:solidFill>
                <a:srgbClr val="FF0000"/>
              </a:solidFill>
            </c:spPr>
            <c:extLst>
              <c:ext xmlns:c16="http://schemas.microsoft.com/office/drawing/2014/chart" uri="{C3380CC4-5D6E-409C-BE32-E72D297353CC}">
                <c16:uniqueId val="{00000003-4E5C-49E8-A21B-1A054E61F6A5}"/>
              </c:ext>
            </c:extLst>
          </c:dPt>
          <c:dPt>
            <c:idx val="2"/>
            <c:bubble3D val="0"/>
            <c:spPr>
              <a:solidFill>
                <a:srgbClr val="FFFF00"/>
              </a:solidFill>
            </c:spPr>
            <c:extLst>
              <c:ext xmlns:c16="http://schemas.microsoft.com/office/drawing/2014/chart" uri="{C3380CC4-5D6E-409C-BE32-E72D297353CC}">
                <c16:uniqueId val="{00000005-4E5C-49E8-A21B-1A054E61F6A5}"/>
              </c:ext>
            </c:extLst>
          </c:dPt>
          <c:dPt>
            <c:idx val="3"/>
            <c:bubble3D val="0"/>
            <c:spPr>
              <a:solidFill>
                <a:srgbClr val="00B050"/>
              </a:solidFill>
            </c:spPr>
            <c:extLst>
              <c:ext xmlns:c16="http://schemas.microsoft.com/office/drawing/2014/chart" uri="{C3380CC4-5D6E-409C-BE32-E72D297353CC}">
                <c16:uniqueId val="{00000007-4E5C-49E8-A21B-1A054E61F6A5}"/>
              </c:ext>
            </c:extLst>
          </c:dPt>
          <c:dPt>
            <c:idx val="4"/>
            <c:bubble3D val="0"/>
            <c:spPr>
              <a:solidFill>
                <a:srgbClr val="FFC000"/>
              </a:solidFill>
            </c:spPr>
            <c:extLst>
              <c:ext xmlns:c16="http://schemas.microsoft.com/office/drawing/2014/chart" uri="{C3380CC4-5D6E-409C-BE32-E72D297353CC}">
                <c16:uniqueId val="{00000009-4E5C-49E8-A21B-1A054E61F6A5}"/>
              </c:ext>
            </c:extLst>
          </c:dPt>
          <c:dPt>
            <c:idx val="5"/>
            <c:bubble3D val="0"/>
            <c:spPr>
              <a:solidFill>
                <a:srgbClr val="00B0F0"/>
              </a:solidFill>
            </c:spPr>
            <c:extLst>
              <c:ext xmlns:c16="http://schemas.microsoft.com/office/drawing/2014/chart" uri="{C3380CC4-5D6E-409C-BE32-E72D297353CC}">
                <c16:uniqueId val="{0000000B-4E5C-49E8-A21B-1A054E61F6A5}"/>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4E5C-49E8-A21B-1A054E61F6A5}"/>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'2012'!$C$28:$H$28</c:f>
              <c:strCache>
                <c:ptCount val="6"/>
                <c:pt idx="0">
                  <c:v>CDU</c:v>
                </c:pt>
                <c:pt idx="1">
                  <c:v>SPD</c:v>
                </c:pt>
                <c:pt idx="2">
                  <c:v>FDP</c:v>
                </c:pt>
                <c:pt idx="3">
                  <c:v>Grüne</c:v>
                </c:pt>
                <c:pt idx="4">
                  <c:v>Piraten</c:v>
                </c:pt>
                <c:pt idx="5">
                  <c:v>Sonstige</c:v>
                </c:pt>
              </c:strCache>
            </c:strRef>
          </c:cat>
          <c:val>
            <c:numRef>
              <c:f>'2012'!$C$209:$H$209</c:f>
              <c:numCache>
                <c:formatCode>0.00%</c:formatCode>
                <c:ptCount val="6"/>
                <c:pt idx="0">
                  <c:v>0.55000000000000004</c:v>
                </c:pt>
                <c:pt idx="1">
                  <c:v>0.31428571428571428</c:v>
                </c:pt>
                <c:pt idx="2">
                  <c:v>2.8571428571428571E-2</c:v>
                </c:pt>
                <c:pt idx="3">
                  <c:v>0.05</c:v>
                </c:pt>
                <c:pt idx="4">
                  <c:v>3.5714285714285712E-2</c:v>
                </c:pt>
                <c:pt idx="5">
                  <c:v>2.1428571428571429E-2</c:v>
                </c:pt>
              </c:numCache>
            </c:numRef>
          </c:val>
          <c:extLst>
            <c:ext xmlns:c16="http://schemas.microsoft.com/office/drawing/2014/chart" uri="{C3380CC4-5D6E-409C-BE32-E72D297353CC}">
              <c16:uniqueId val="{0000000C-4E5C-49E8-A21B-1A054E61F6A5}"/>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'2012'!$A$210:$B$210</c:f>
              <c:strCache>
                <c:ptCount val="2"/>
                <c:pt idx="0">
                  <c:v>010-Jakobsberg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061C-4757-9A1E-DFF567B1EC6E}"/>
              </c:ext>
            </c:extLst>
          </c:dPt>
          <c:dPt>
            <c:idx val="1"/>
            <c:invertIfNegative val="0"/>
            <c:bubble3D val="0"/>
            <c:spPr>
              <a:solidFill>
                <a:srgbClr val="FF0000"/>
              </a:solidFill>
            </c:spPr>
            <c:extLst>
              <c:ext xmlns:c16="http://schemas.microsoft.com/office/drawing/2014/chart" uri="{C3380CC4-5D6E-409C-BE32-E72D297353CC}">
                <c16:uniqueId val="{00000003-061C-4757-9A1E-DFF567B1EC6E}"/>
              </c:ext>
            </c:extLst>
          </c:dPt>
          <c:dPt>
            <c:idx val="2"/>
            <c:invertIfNegative val="0"/>
            <c:bubble3D val="0"/>
            <c:spPr>
              <a:solidFill>
                <a:srgbClr val="FFFF00"/>
              </a:solidFill>
            </c:spPr>
            <c:extLst>
              <c:ext xmlns:c16="http://schemas.microsoft.com/office/drawing/2014/chart" uri="{C3380CC4-5D6E-409C-BE32-E72D297353CC}">
                <c16:uniqueId val="{00000005-061C-4757-9A1E-DFF567B1EC6E}"/>
              </c:ext>
            </c:extLst>
          </c:dPt>
          <c:dPt>
            <c:idx val="3"/>
            <c:invertIfNegative val="0"/>
            <c:bubble3D val="0"/>
            <c:spPr>
              <a:solidFill>
                <a:srgbClr val="00B050"/>
              </a:solidFill>
            </c:spPr>
            <c:extLst>
              <c:ext xmlns:c16="http://schemas.microsoft.com/office/drawing/2014/chart" uri="{C3380CC4-5D6E-409C-BE32-E72D297353CC}">
                <c16:uniqueId val="{00000007-061C-4757-9A1E-DFF567B1EC6E}"/>
              </c:ext>
            </c:extLst>
          </c:dPt>
          <c:dPt>
            <c:idx val="4"/>
            <c:invertIfNegative val="0"/>
            <c:bubble3D val="0"/>
            <c:spPr>
              <a:solidFill>
                <a:srgbClr val="FFC000"/>
              </a:solidFill>
            </c:spPr>
            <c:extLst>
              <c:ext xmlns:c16="http://schemas.microsoft.com/office/drawing/2014/chart" uri="{C3380CC4-5D6E-409C-BE32-E72D297353CC}">
                <c16:uniqueId val="{00000009-061C-4757-9A1E-DFF567B1EC6E}"/>
              </c:ext>
            </c:extLst>
          </c:dPt>
          <c:dPt>
            <c:idx val="5"/>
            <c:invertIfNegative val="0"/>
            <c:bubble3D val="0"/>
            <c:spPr>
              <a:solidFill>
                <a:srgbClr val="00B0F0"/>
              </a:solidFill>
            </c:spPr>
            <c:extLst>
              <c:ext xmlns:c16="http://schemas.microsoft.com/office/drawing/2014/chart" uri="{C3380CC4-5D6E-409C-BE32-E72D297353CC}">
                <c16:uniqueId val="{0000000B-061C-4757-9A1E-DFF567B1EC6E}"/>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'2012'!$C$28:$H$28</c:f>
              <c:strCache>
                <c:ptCount val="6"/>
                <c:pt idx="0">
                  <c:v>CDU</c:v>
                </c:pt>
                <c:pt idx="1">
                  <c:v>SPD</c:v>
                </c:pt>
                <c:pt idx="2">
                  <c:v>FDP</c:v>
                </c:pt>
                <c:pt idx="3">
                  <c:v>Grüne</c:v>
                </c:pt>
                <c:pt idx="4">
                  <c:v>Piraten</c:v>
                </c:pt>
                <c:pt idx="5">
                  <c:v>Sonstige</c:v>
                </c:pt>
              </c:strCache>
            </c:strRef>
          </c:cat>
          <c:val>
            <c:numRef>
              <c:f>'2012'!$C$210:$H$210</c:f>
              <c:numCache>
                <c:formatCode>0.00%</c:formatCode>
                <c:ptCount val="6"/>
                <c:pt idx="0">
                  <c:v>-4.9999999999999933E-2</c:v>
                </c:pt>
                <c:pt idx="1">
                  <c:v>2.5396825396825418E-2</c:v>
                </c:pt>
                <c:pt idx="2">
                  <c:v>2.1164021164021163E-2</c:v>
                </c:pt>
                <c:pt idx="3">
                  <c:v>2.0370370370370372E-2</c:v>
                </c:pt>
                <c:pt idx="4">
                  <c:v>3.5714285714285712E-2</c:v>
                </c:pt>
                <c:pt idx="5">
                  <c:v>-1.3171818434976328E-2</c:v>
                </c:pt>
              </c:numCache>
            </c:numRef>
          </c:val>
          <c:extLst>
            <c:ext xmlns:c16="http://schemas.microsoft.com/office/drawing/2014/chart" uri="{C3380CC4-5D6E-409C-BE32-E72D297353CC}">
              <c16:uniqueId val="{0000000C-061C-4757-9A1E-DFF567B1EC6E}"/>
            </c:ext>
          </c:extLst>
        </c:ser>
        <c:dLbls>
          <c:showLegendKey val="0"/>
          <c:showVal val="0"/>
          <c:showCatName val="0"/>
          <c:showSerName val="0"/>
          <c:showPercent val="0"/>
          <c:showBubbleSize val="0"/>
        </c:dLbls>
        <c:gapWidth val="150"/>
        <c:axId val="68535424"/>
        <c:axId val="68536960"/>
      </c:barChart>
      <c:catAx>
        <c:axId val="68535424"/>
        <c:scaling>
          <c:orientation val="minMax"/>
        </c:scaling>
        <c:delete val="0"/>
        <c:axPos val="b"/>
        <c:numFmt formatCode="General" sourceLinked="0"/>
        <c:majorTickMark val="out"/>
        <c:minorTickMark val="none"/>
        <c:tickLblPos val="nextTo"/>
        <c:crossAx val="68536960"/>
        <c:crosses val="autoZero"/>
        <c:auto val="1"/>
        <c:lblAlgn val="ctr"/>
        <c:lblOffset val="100"/>
        <c:noMultiLvlLbl val="0"/>
      </c:catAx>
      <c:valAx>
        <c:axId val="68536960"/>
        <c:scaling>
          <c:orientation val="minMax"/>
        </c:scaling>
        <c:delete val="0"/>
        <c:axPos val="l"/>
        <c:majorGridlines/>
        <c:numFmt formatCode="0.00%" sourceLinked="1"/>
        <c:majorTickMark val="out"/>
        <c:minorTickMark val="none"/>
        <c:tickLblPos val="nextTo"/>
        <c:crossAx val="68535424"/>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'2017'!$A$83:$B$83</c:f>
              <c:strCache>
                <c:ptCount val="2"/>
                <c:pt idx="0">
                  <c:v>300-Kernstadt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0449-4A57-9F79-D5D7D7AB4ED8}"/>
              </c:ext>
            </c:extLst>
          </c:dPt>
          <c:dPt>
            <c:idx val="1"/>
            <c:bubble3D val="0"/>
            <c:spPr>
              <a:solidFill>
                <a:srgbClr val="FF0000"/>
              </a:solidFill>
            </c:spPr>
            <c:extLst>
              <c:ext xmlns:c16="http://schemas.microsoft.com/office/drawing/2014/chart" uri="{C3380CC4-5D6E-409C-BE32-E72D297353CC}">
                <c16:uniqueId val="{00000003-0449-4A57-9F79-D5D7D7AB4ED8}"/>
              </c:ext>
            </c:extLst>
          </c:dPt>
          <c:dPt>
            <c:idx val="2"/>
            <c:bubble3D val="0"/>
            <c:spPr>
              <a:solidFill>
                <a:srgbClr val="FFFF00"/>
              </a:solidFill>
            </c:spPr>
            <c:extLst>
              <c:ext xmlns:c16="http://schemas.microsoft.com/office/drawing/2014/chart" uri="{C3380CC4-5D6E-409C-BE32-E72D297353CC}">
                <c16:uniqueId val="{00000005-0449-4A57-9F79-D5D7D7AB4ED8}"/>
              </c:ext>
            </c:extLst>
          </c:dPt>
          <c:dPt>
            <c:idx val="3"/>
            <c:bubble3D val="0"/>
            <c:spPr>
              <a:solidFill>
                <a:srgbClr val="00B050"/>
              </a:solidFill>
            </c:spPr>
            <c:extLst>
              <c:ext xmlns:c16="http://schemas.microsoft.com/office/drawing/2014/chart" uri="{C3380CC4-5D6E-409C-BE32-E72D297353CC}">
                <c16:uniqueId val="{00000007-0449-4A57-9F79-D5D7D7AB4ED8}"/>
              </c:ext>
            </c:extLst>
          </c:dPt>
          <c:dPt>
            <c:idx val="4"/>
            <c:bubble3D val="0"/>
            <c:spPr>
              <a:solidFill>
                <a:srgbClr val="FF0066"/>
              </a:solidFill>
            </c:spPr>
            <c:extLst>
              <c:ext xmlns:c16="http://schemas.microsoft.com/office/drawing/2014/chart" uri="{C3380CC4-5D6E-409C-BE32-E72D297353CC}">
                <c16:uniqueId val="{00000009-0449-4A57-9F79-D5D7D7AB4ED8}"/>
              </c:ext>
            </c:extLst>
          </c:dPt>
          <c:dPt>
            <c:idx val="5"/>
            <c:bubble3D val="0"/>
            <c:spPr>
              <a:solidFill>
                <a:schemeClr val="tx2">
                  <a:lumMod val="60000"/>
                  <a:lumOff val="40000"/>
                </a:schemeClr>
              </a:solidFill>
            </c:spPr>
            <c:extLst>
              <c:ext xmlns:c16="http://schemas.microsoft.com/office/drawing/2014/chart" uri="{C3380CC4-5D6E-409C-BE32-E72D297353CC}">
                <c16:uniqueId val="{0000000B-0449-4A57-9F79-D5D7D7AB4ED8}"/>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0449-4A57-9F79-D5D7D7AB4ED8}"/>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'2017'!$C$28:$I$28</c:f>
              <c:strCache>
                <c:ptCount val="7"/>
                <c:pt idx="0">
                  <c:v>CDU</c:v>
                </c:pt>
                <c:pt idx="1">
                  <c:v>SPD</c:v>
                </c:pt>
                <c:pt idx="2">
                  <c:v>FDP</c:v>
                </c:pt>
                <c:pt idx="3">
                  <c:v>Grüne</c:v>
                </c:pt>
                <c:pt idx="4">
                  <c:v>Die Linke</c:v>
                </c:pt>
                <c:pt idx="5">
                  <c:v>AfD</c:v>
                </c:pt>
                <c:pt idx="6">
                  <c:v>Sonstige</c:v>
                </c:pt>
              </c:strCache>
            </c:strRef>
          </c:cat>
          <c:val>
            <c:numRef>
              <c:f>'2017'!$C$83:$I$83</c:f>
              <c:numCache>
                <c:formatCode>0.00%</c:formatCode>
                <c:ptCount val="7"/>
                <c:pt idx="0">
                  <c:v>0.48580889309366132</c:v>
                </c:pt>
                <c:pt idx="1">
                  <c:v>0.30416272469252603</c:v>
                </c:pt>
                <c:pt idx="2">
                  <c:v>6.2440870387890257E-2</c:v>
                </c:pt>
                <c:pt idx="3">
                  <c:v>3.1693472090823085E-2</c:v>
                </c:pt>
                <c:pt idx="4">
                  <c:v>4.0208136234626303E-2</c:v>
                </c:pt>
                <c:pt idx="5">
                  <c:v>6.1494796594134343E-2</c:v>
                </c:pt>
                <c:pt idx="6">
                  <c:v>5.4399243140964997E-2</c:v>
                </c:pt>
              </c:numCache>
            </c:numRef>
          </c:val>
          <c:extLst>
            <c:ext xmlns:c16="http://schemas.microsoft.com/office/drawing/2014/chart" uri="{C3380CC4-5D6E-409C-BE32-E72D297353CC}">
              <c16:uniqueId val="{0000000C-0449-4A57-9F79-D5D7D7AB4ED8}"/>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'2012'!$A$227:$B$227</c:f>
              <c:strCache>
                <c:ptCount val="2"/>
                <c:pt idx="0">
                  <c:v>011-Rothe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E811-4103-911C-A4EE342F5FE9}"/>
              </c:ext>
            </c:extLst>
          </c:dPt>
          <c:dPt>
            <c:idx val="1"/>
            <c:bubble3D val="0"/>
            <c:spPr>
              <a:solidFill>
                <a:srgbClr val="FF0000"/>
              </a:solidFill>
            </c:spPr>
            <c:extLst>
              <c:ext xmlns:c16="http://schemas.microsoft.com/office/drawing/2014/chart" uri="{C3380CC4-5D6E-409C-BE32-E72D297353CC}">
                <c16:uniqueId val="{00000003-E811-4103-911C-A4EE342F5FE9}"/>
              </c:ext>
            </c:extLst>
          </c:dPt>
          <c:dPt>
            <c:idx val="2"/>
            <c:bubble3D val="0"/>
            <c:spPr>
              <a:solidFill>
                <a:srgbClr val="FFFF00"/>
              </a:solidFill>
            </c:spPr>
            <c:extLst>
              <c:ext xmlns:c16="http://schemas.microsoft.com/office/drawing/2014/chart" uri="{C3380CC4-5D6E-409C-BE32-E72D297353CC}">
                <c16:uniqueId val="{00000005-E811-4103-911C-A4EE342F5FE9}"/>
              </c:ext>
            </c:extLst>
          </c:dPt>
          <c:dPt>
            <c:idx val="3"/>
            <c:bubble3D val="0"/>
            <c:spPr>
              <a:solidFill>
                <a:srgbClr val="00B050"/>
              </a:solidFill>
            </c:spPr>
            <c:extLst>
              <c:ext xmlns:c16="http://schemas.microsoft.com/office/drawing/2014/chart" uri="{C3380CC4-5D6E-409C-BE32-E72D297353CC}">
                <c16:uniqueId val="{00000007-E811-4103-911C-A4EE342F5FE9}"/>
              </c:ext>
            </c:extLst>
          </c:dPt>
          <c:dPt>
            <c:idx val="4"/>
            <c:bubble3D val="0"/>
            <c:spPr>
              <a:solidFill>
                <a:srgbClr val="FFC000"/>
              </a:solidFill>
            </c:spPr>
            <c:extLst>
              <c:ext xmlns:c16="http://schemas.microsoft.com/office/drawing/2014/chart" uri="{C3380CC4-5D6E-409C-BE32-E72D297353CC}">
                <c16:uniqueId val="{00000009-E811-4103-911C-A4EE342F5FE9}"/>
              </c:ext>
            </c:extLst>
          </c:dPt>
          <c:dPt>
            <c:idx val="5"/>
            <c:bubble3D val="0"/>
            <c:spPr>
              <a:solidFill>
                <a:srgbClr val="00B0F0"/>
              </a:solidFill>
            </c:spPr>
            <c:extLst>
              <c:ext xmlns:c16="http://schemas.microsoft.com/office/drawing/2014/chart" uri="{C3380CC4-5D6E-409C-BE32-E72D297353CC}">
                <c16:uniqueId val="{0000000B-E811-4103-911C-A4EE342F5FE9}"/>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E811-4103-911C-A4EE342F5FE9}"/>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'2012'!$C$28:$H$28</c:f>
              <c:strCache>
                <c:ptCount val="6"/>
                <c:pt idx="0">
                  <c:v>CDU</c:v>
                </c:pt>
                <c:pt idx="1">
                  <c:v>SPD</c:v>
                </c:pt>
                <c:pt idx="2">
                  <c:v>FDP</c:v>
                </c:pt>
                <c:pt idx="3">
                  <c:v>Grüne</c:v>
                </c:pt>
                <c:pt idx="4">
                  <c:v>Piraten</c:v>
                </c:pt>
                <c:pt idx="5">
                  <c:v>Sonstige</c:v>
                </c:pt>
              </c:strCache>
            </c:strRef>
          </c:cat>
          <c:val>
            <c:numRef>
              <c:f>'2012'!$C$227:$H$227</c:f>
              <c:numCache>
                <c:formatCode>0.00%</c:formatCode>
                <c:ptCount val="6"/>
                <c:pt idx="0">
                  <c:v>0.5</c:v>
                </c:pt>
                <c:pt idx="1">
                  <c:v>0.3</c:v>
                </c:pt>
                <c:pt idx="2">
                  <c:v>2.2222222222222223E-2</c:v>
                </c:pt>
                <c:pt idx="3">
                  <c:v>0.1</c:v>
                </c:pt>
                <c:pt idx="4">
                  <c:v>5.5555555555555552E-2</c:v>
                </c:pt>
                <c:pt idx="5">
                  <c:v>2.2222222222222223E-2</c:v>
                </c:pt>
              </c:numCache>
            </c:numRef>
          </c:val>
          <c:extLst>
            <c:ext xmlns:c16="http://schemas.microsoft.com/office/drawing/2014/chart" uri="{C3380CC4-5D6E-409C-BE32-E72D297353CC}">
              <c16:uniqueId val="{0000000C-E811-4103-911C-A4EE342F5FE9}"/>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'2012'!$A$228:$B$228</c:f>
              <c:strCache>
                <c:ptCount val="2"/>
                <c:pt idx="0">
                  <c:v>011-Rothe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45A9-475F-9107-B09B88435010}"/>
              </c:ext>
            </c:extLst>
          </c:dPt>
          <c:dPt>
            <c:idx val="1"/>
            <c:invertIfNegative val="0"/>
            <c:bubble3D val="0"/>
            <c:spPr>
              <a:solidFill>
                <a:srgbClr val="FF0000"/>
              </a:solidFill>
            </c:spPr>
            <c:extLst>
              <c:ext xmlns:c16="http://schemas.microsoft.com/office/drawing/2014/chart" uri="{C3380CC4-5D6E-409C-BE32-E72D297353CC}">
                <c16:uniqueId val="{00000003-45A9-475F-9107-B09B88435010}"/>
              </c:ext>
            </c:extLst>
          </c:dPt>
          <c:dPt>
            <c:idx val="2"/>
            <c:invertIfNegative val="0"/>
            <c:bubble3D val="0"/>
            <c:spPr>
              <a:solidFill>
                <a:srgbClr val="FFFF00"/>
              </a:solidFill>
            </c:spPr>
            <c:extLst>
              <c:ext xmlns:c16="http://schemas.microsoft.com/office/drawing/2014/chart" uri="{C3380CC4-5D6E-409C-BE32-E72D297353CC}">
                <c16:uniqueId val="{00000005-45A9-475F-9107-B09B88435010}"/>
              </c:ext>
            </c:extLst>
          </c:dPt>
          <c:dPt>
            <c:idx val="3"/>
            <c:invertIfNegative val="0"/>
            <c:bubble3D val="0"/>
            <c:spPr>
              <a:solidFill>
                <a:srgbClr val="00B050"/>
              </a:solidFill>
            </c:spPr>
            <c:extLst>
              <c:ext xmlns:c16="http://schemas.microsoft.com/office/drawing/2014/chart" uri="{C3380CC4-5D6E-409C-BE32-E72D297353CC}">
                <c16:uniqueId val="{00000007-45A9-475F-9107-B09B88435010}"/>
              </c:ext>
            </c:extLst>
          </c:dPt>
          <c:dPt>
            <c:idx val="4"/>
            <c:invertIfNegative val="0"/>
            <c:bubble3D val="0"/>
            <c:spPr>
              <a:solidFill>
                <a:srgbClr val="FFC000"/>
              </a:solidFill>
            </c:spPr>
            <c:extLst>
              <c:ext xmlns:c16="http://schemas.microsoft.com/office/drawing/2014/chart" uri="{C3380CC4-5D6E-409C-BE32-E72D297353CC}">
                <c16:uniqueId val="{00000009-45A9-475F-9107-B09B88435010}"/>
              </c:ext>
            </c:extLst>
          </c:dPt>
          <c:dPt>
            <c:idx val="5"/>
            <c:invertIfNegative val="0"/>
            <c:bubble3D val="0"/>
            <c:spPr>
              <a:solidFill>
                <a:srgbClr val="00B0F0"/>
              </a:solidFill>
            </c:spPr>
            <c:extLst>
              <c:ext xmlns:c16="http://schemas.microsoft.com/office/drawing/2014/chart" uri="{C3380CC4-5D6E-409C-BE32-E72D297353CC}">
                <c16:uniqueId val="{0000000B-45A9-475F-9107-B09B88435010}"/>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'2012'!$C$28:$H$28</c:f>
              <c:strCache>
                <c:ptCount val="6"/>
                <c:pt idx="0">
                  <c:v>CDU</c:v>
                </c:pt>
                <c:pt idx="1">
                  <c:v>SPD</c:v>
                </c:pt>
                <c:pt idx="2">
                  <c:v>FDP</c:v>
                </c:pt>
                <c:pt idx="3">
                  <c:v>Grüne</c:v>
                </c:pt>
                <c:pt idx="4">
                  <c:v>Piraten</c:v>
                </c:pt>
                <c:pt idx="5">
                  <c:v>Sonstige</c:v>
                </c:pt>
              </c:strCache>
            </c:strRef>
          </c:cat>
          <c:val>
            <c:numRef>
              <c:f>'2012'!$C$228:$H$228</c:f>
              <c:numCache>
                <c:formatCode>0.00%</c:formatCode>
                <c:ptCount val="6"/>
                <c:pt idx="0">
                  <c:v>-0.151685393258427</c:v>
                </c:pt>
                <c:pt idx="1">
                  <c:v>0.10898876404494381</c:v>
                </c:pt>
                <c:pt idx="2">
                  <c:v>-1.1485642946317102E-2</c:v>
                </c:pt>
                <c:pt idx="3">
                  <c:v>2.1348314606741581E-2</c:v>
                </c:pt>
                <c:pt idx="4">
                  <c:v>5.5555555555555552E-2</c:v>
                </c:pt>
                <c:pt idx="5">
                  <c:v>1.1369311088412212E-2</c:v>
                </c:pt>
              </c:numCache>
            </c:numRef>
          </c:val>
          <c:extLst>
            <c:ext xmlns:c16="http://schemas.microsoft.com/office/drawing/2014/chart" uri="{C3380CC4-5D6E-409C-BE32-E72D297353CC}">
              <c16:uniqueId val="{0000000C-45A9-475F-9107-B09B88435010}"/>
            </c:ext>
          </c:extLst>
        </c:ser>
        <c:dLbls>
          <c:showLegendKey val="0"/>
          <c:showVal val="0"/>
          <c:showCatName val="0"/>
          <c:showSerName val="0"/>
          <c:showPercent val="0"/>
          <c:showBubbleSize val="0"/>
        </c:dLbls>
        <c:gapWidth val="150"/>
        <c:axId val="68702208"/>
        <c:axId val="68703744"/>
      </c:barChart>
      <c:catAx>
        <c:axId val="68702208"/>
        <c:scaling>
          <c:orientation val="minMax"/>
        </c:scaling>
        <c:delete val="0"/>
        <c:axPos val="b"/>
        <c:numFmt formatCode="General" sourceLinked="0"/>
        <c:majorTickMark val="out"/>
        <c:minorTickMark val="none"/>
        <c:tickLblPos val="nextTo"/>
        <c:crossAx val="68703744"/>
        <c:crosses val="autoZero"/>
        <c:auto val="1"/>
        <c:lblAlgn val="ctr"/>
        <c:lblOffset val="100"/>
        <c:noMultiLvlLbl val="0"/>
      </c:catAx>
      <c:valAx>
        <c:axId val="68703744"/>
        <c:scaling>
          <c:orientation val="minMax"/>
        </c:scaling>
        <c:delete val="0"/>
        <c:axPos val="l"/>
        <c:majorGridlines/>
        <c:numFmt formatCode="0.00%" sourceLinked="1"/>
        <c:majorTickMark val="out"/>
        <c:minorTickMark val="none"/>
        <c:tickLblPos val="nextTo"/>
        <c:crossAx val="68702208"/>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'2012'!$A$245:$B$245</c:f>
              <c:strCache>
                <c:ptCount val="2"/>
                <c:pt idx="0">
                  <c:v>012-Tietelsen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9049-4AD6-93B4-5D0B73FC014E}"/>
              </c:ext>
            </c:extLst>
          </c:dPt>
          <c:dPt>
            <c:idx val="1"/>
            <c:bubble3D val="0"/>
            <c:spPr>
              <a:solidFill>
                <a:srgbClr val="FF0000"/>
              </a:solidFill>
            </c:spPr>
            <c:extLst>
              <c:ext xmlns:c16="http://schemas.microsoft.com/office/drawing/2014/chart" uri="{C3380CC4-5D6E-409C-BE32-E72D297353CC}">
                <c16:uniqueId val="{00000003-9049-4AD6-93B4-5D0B73FC014E}"/>
              </c:ext>
            </c:extLst>
          </c:dPt>
          <c:dPt>
            <c:idx val="2"/>
            <c:bubble3D val="0"/>
            <c:spPr>
              <a:solidFill>
                <a:srgbClr val="FFFF00"/>
              </a:solidFill>
            </c:spPr>
            <c:extLst>
              <c:ext xmlns:c16="http://schemas.microsoft.com/office/drawing/2014/chart" uri="{C3380CC4-5D6E-409C-BE32-E72D297353CC}">
                <c16:uniqueId val="{00000005-9049-4AD6-93B4-5D0B73FC014E}"/>
              </c:ext>
            </c:extLst>
          </c:dPt>
          <c:dPt>
            <c:idx val="3"/>
            <c:bubble3D val="0"/>
            <c:spPr>
              <a:solidFill>
                <a:srgbClr val="00B050"/>
              </a:solidFill>
            </c:spPr>
            <c:extLst>
              <c:ext xmlns:c16="http://schemas.microsoft.com/office/drawing/2014/chart" uri="{C3380CC4-5D6E-409C-BE32-E72D297353CC}">
                <c16:uniqueId val="{00000007-9049-4AD6-93B4-5D0B73FC014E}"/>
              </c:ext>
            </c:extLst>
          </c:dPt>
          <c:dPt>
            <c:idx val="4"/>
            <c:bubble3D val="0"/>
            <c:spPr>
              <a:solidFill>
                <a:srgbClr val="FFC000"/>
              </a:solidFill>
            </c:spPr>
            <c:extLst>
              <c:ext xmlns:c16="http://schemas.microsoft.com/office/drawing/2014/chart" uri="{C3380CC4-5D6E-409C-BE32-E72D297353CC}">
                <c16:uniqueId val="{00000009-9049-4AD6-93B4-5D0B73FC014E}"/>
              </c:ext>
            </c:extLst>
          </c:dPt>
          <c:dPt>
            <c:idx val="5"/>
            <c:bubble3D val="0"/>
            <c:spPr>
              <a:solidFill>
                <a:srgbClr val="00B0F0"/>
              </a:solidFill>
            </c:spPr>
            <c:extLst>
              <c:ext xmlns:c16="http://schemas.microsoft.com/office/drawing/2014/chart" uri="{C3380CC4-5D6E-409C-BE32-E72D297353CC}">
                <c16:uniqueId val="{0000000B-9049-4AD6-93B4-5D0B73FC014E}"/>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9049-4AD6-93B4-5D0B73FC014E}"/>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'2012'!$C$28:$H$28</c:f>
              <c:strCache>
                <c:ptCount val="6"/>
                <c:pt idx="0">
                  <c:v>CDU</c:v>
                </c:pt>
                <c:pt idx="1">
                  <c:v>SPD</c:v>
                </c:pt>
                <c:pt idx="2">
                  <c:v>FDP</c:v>
                </c:pt>
                <c:pt idx="3">
                  <c:v>Grüne</c:v>
                </c:pt>
                <c:pt idx="4">
                  <c:v>Piraten</c:v>
                </c:pt>
                <c:pt idx="5">
                  <c:v>Sonstige</c:v>
                </c:pt>
              </c:strCache>
            </c:strRef>
          </c:cat>
          <c:val>
            <c:numRef>
              <c:f>'2012'!$C$245:$H$245</c:f>
              <c:numCache>
                <c:formatCode>0.00%</c:formatCode>
                <c:ptCount val="6"/>
                <c:pt idx="0">
                  <c:v>0.71186440677966101</c:v>
                </c:pt>
                <c:pt idx="1">
                  <c:v>0.1864406779661017</c:v>
                </c:pt>
                <c:pt idx="2">
                  <c:v>4.2372881355932202E-2</c:v>
                </c:pt>
                <c:pt idx="3">
                  <c:v>8.4745762711864406E-3</c:v>
                </c:pt>
                <c:pt idx="4">
                  <c:v>3.3898305084745763E-2</c:v>
                </c:pt>
                <c:pt idx="5">
                  <c:v>1.6949152542372881E-2</c:v>
                </c:pt>
              </c:numCache>
            </c:numRef>
          </c:val>
          <c:extLst>
            <c:ext xmlns:c16="http://schemas.microsoft.com/office/drawing/2014/chart" uri="{C3380CC4-5D6E-409C-BE32-E72D297353CC}">
              <c16:uniqueId val="{0000000C-9049-4AD6-93B4-5D0B73FC014E}"/>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'2012'!$A$246:$B$246</c:f>
              <c:strCache>
                <c:ptCount val="2"/>
                <c:pt idx="0">
                  <c:v>012-Tietelsen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B1AE-4339-B832-3AD99F0B5BB0}"/>
              </c:ext>
            </c:extLst>
          </c:dPt>
          <c:dPt>
            <c:idx val="1"/>
            <c:invertIfNegative val="0"/>
            <c:bubble3D val="0"/>
            <c:spPr>
              <a:solidFill>
                <a:srgbClr val="FF0000"/>
              </a:solidFill>
            </c:spPr>
            <c:extLst>
              <c:ext xmlns:c16="http://schemas.microsoft.com/office/drawing/2014/chart" uri="{C3380CC4-5D6E-409C-BE32-E72D297353CC}">
                <c16:uniqueId val="{00000003-B1AE-4339-B832-3AD99F0B5BB0}"/>
              </c:ext>
            </c:extLst>
          </c:dPt>
          <c:dPt>
            <c:idx val="2"/>
            <c:invertIfNegative val="0"/>
            <c:bubble3D val="0"/>
            <c:spPr>
              <a:solidFill>
                <a:srgbClr val="FFFF00"/>
              </a:solidFill>
            </c:spPr>
            <c:extLst>
              <c:ext xmlns:c16="http://schemas.microsoft.com/office/drawing/2014/chart" uri="{C3380CC4-5D6E-409C-BE32-E72D297353CC}">
                <c16:uniqueId val="{00000005-B1AE-4339-B832-3AD99F0B5BB0}"/>
              </c:ext>
            </c:extLst>
          </c:dPt>
          <c:dPt>
            <c:idx val="3"/>
            <c:invertIfNegative val="0"/>
            <c:bubble3D val="0"/>
            <c:spPr>
              <a:solidFill>
                <a:srgbClr val="00B050"/>
              </a:solidFill>
            </c:spPr>
            <c:extLst>
              <c:ext xmlns:c16="http://schemas.microsoft.com/office/drawing/2014/chart" uri="{C3380CC4-5D6E-409C-BE32-E72D297353CC}">
                <c16:uniqueId val="{00000007-B1AE-4339-B832-3AD99F0B5BB0}"/>
              </c:ext>
            </c:extLst>
          </c:dPt>
          <c:dPt>
            <c:idx val="4"/>
            <c:invertIfNegative val="0"/>
            <c:bubble3D val="0"/>
            <c:spPr>
              <a:solidFill>
                <a:srgbClr val="FFC000"/>
              </a:solidFill>
            </c:spPr>
            <c:extLst>
              <c:ext xmlns:c16="http://schemas.microsoft.com/office/drawing/2014/chart" uri="{C3380CC4-5D6E-409C-BE32-E72D297353CC}">
                <c16:uniqueId val="{00000009-B1AE-4339-B832-3AD99F0B5BB0}"/>
              </c:ext>
            </c:extLst>
          </c:dPt>
          <c:dPt>
            <c:idx val="5"/>
            <c:invertIfNegative val="0"/>
            <c:bubble3D val="0"/>
            <c:spPr>
              <a:solidFill>
                <a:srgbClr val="00B0F0"/>
              </a:solidFill>
            </c:spPr>
            <c:extLst>
              <c:ext xmlns:c16="http://schemas.microsoft.com/office/drawing/2014/chart" uri="{C3380CC4-5D6E-409C-BE32-E72D297353CC}">
                <c16:uniqueId val="{0000000B-B1AE-4339-B832-3AD99F0B5BB0}"/>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'2012'!$C$28:$H$28</c:f>
              <c:strCache>
                <c:ptCount val="6"/>
                <c:pt idx="0">
                  <c:v>CDU</c:v>
                </c:pt>
                <c:pt idx="1">
                  <c:v>SPD</c:v>
                </c:pt>
                <c:pt idx="2">
                  <c:v>FDP</c:v>
                </c:pt>
                <c:pt idx="3">
                  <c:v>Grüne</c:v>
                </c:pt>
                <c:pt idx="4">
                  <c:v>Piraten</c:v>
                </c:pt>
                <c:pt idx="5">
                  <c:v>Sonstige</c:v>
                </c:pt>
              </c:strCache>
            </c:strRef>
          </c:cat>
          <c:val>
            <c:numRef>
              <c:f>'2012'!$C$246:$H$246</c:f>
              <c:numCache>
                <c:formatCode>0.00%</c:formatCode>
                <c:ptCount val="6"/>
                <c:pt idx="0">
                  <c:v>5.7729068433796327E-2</c:v>
                </c:pt>
                <c:pt idx="1">
                  <c:v>-5.4160825793296785E-2</c:v>
                </c:pt>
                <c:pt idx="2">
                  <c:v>-1.7777494583917419E-2</c:v>
                </c:pt>
                <c:pt idx="3">
                  <c:v>8.4745762711864406E-3</c:v>
                </c:pt>
                <c:pt idx="4">
                  <c:v>3.3898305084745763E-2</c:v>
                </c:pt>
                <c:pt idx="5">
                  <c:v>5.8499760296625396E-3</c:v>
                </c:pt>
              </c:numCache>
            </c:numRef>
          </c:val>
          <c:extLst>
            <c:ext xmlns:c16="http://schemas.microsoft.com/office/drawing/2014/chart" uri="{C3380CC4-5D6E-409C-BE32-E72D297353CC}">
              <c16:uniqueId val="{0000000C-B1AE-4339-B832-3AD99F0B5BB0}"/>
            </c:ext>
          </c:extLst>
        </c:ser>
        <c:dLbls>
          <c:showLegendKey val="0"/>
          <c:showVal val="0"/>
          <c:showCatName val="0"/>
          <c:showSerName val="0"/>
          <c:showPercent val="0"/>
          <c:showBubbleSize val="0"/>
        </c:dLbls>
        <c:gapWidth val="150"/>
        <c:axId val="66812160"/>
        <c:axId val="66826240"/>
      </c:barChart>
      <c:catAx>
        <c:axId val="66812160"/>
        <c:scaling>
          <c:orientation val="minMax"/>
        </c:scaling>
        <c:delete val="0"/>
        <c:axPos val="b"/>
        <c:numFmt formatCode="General" sourceLinked="0"/>
        <c:majorTickMark val="out"/>
        <c:minorTickMark val="none"/>
        <c:tickLblPos val="nextTo"/>
        <c:crossAx val="66826240"/>
        <c:crosses val="autoZero"/>
        <c:auto val="1"/>
        <c:lblAlgn val="ctr"/>
        <c:lblOffset val="100"/>
        <c:noMultiLvlLbl val="0"/>
      </c:catAx>
      <c:valAx>
        <c:axId val="66826240"/>
        <c:scaling>
          <c:orientation val="minMax"/>
        </c:scaling>
        <c:delete val="0"/>
        <c:axPos val="l"/>
        <c:majorGridlines/>
        <c:numFmt formatCode="0.00%" sourceLinked="1"/>
        <c:majorTickMark val="out"/>
        <c:minorTickMark val="none"/>
        <c:tickLblPos val="nextTo"/>
        <c:crossAx val="66812160"/>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'2012'!$A$263:$B$263</c:f>
              <c:strCache>
                <c:ptCount val="2"/>
                <c:pt idx="0">
                  <c:v>013-Wehrden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D52A-45AE-AFC8-E84878C03338}"/>
              </c:ext>
            </c:extLst>
          </c:dPt>
          <c:dPt>
            <c:idx val="1"/>
            <c:bubble3D val="0"/>
            <c:spPr>
              <a:solidFill>
                <a:srgbClr val="FF0000"/>
              </a:solidFill>
            </c:spPr>
            <c:extLst>
              <c:ext xmlns:c16="http://schemas.microsoft.com/office/drawing/2014/chart" uri="{C3380CC4-5D6E-409C-BE32-E72D297353CC}">
                <c16:uniqueId val="{00000003-D52A-45AE-AFC8-E84878C03338}"/>
              </c:ext>
            </c:extLst>
          </c:dPt>
          <c:dPt>
            <c:idx val="2"/>
            <c:bubble3D val="0"/>
            <c:spPr>
              <a:solidFill>
                <a:srgbClr val="FFFF00"/>
              </a:solidFill>
            </c:spPr>
            <c:extLst>
              <c:ext xmlns:c16="http://schemas.microsoft.com/office/drawing/2014/chart" uri="{C3380CC4-5D6E-409C-BE32-E72D297353CC}">
                <c16:uniqueId val="{00000005-D52A-45AE-AFC8-E84878C03338}"/>
              </c:ext>
            </c:extLst>
          </c:dPt>
          <c:dPt>
            <c:idx val="3"/>
            <c:bubble3D val="0"/>
            <c:spPr>
              <a:solidFill>
                <a:srgbClr val="00B050"/>
              </a:solidFill>
            </c:spPr>
            <c:extLst>
              <c:ext xmlns:c16="http://schemas.microsoft.com/office/drawing/2014/chart" uri="{C3380CC4-5D6E-409C-BE32-E72D297353CC}">
                <c16:uniqueId val="{00000007-D52A-45AE-AFC8-E84878C03338}"/>
              </c:ext>
            </c:extLst>
          </c:dPt>
          <c:dPt>
            <c:idx val="4"/>
            <c:bubble3D val="0"/>
            <c:spPr>
              <a:solidFill>
                <a:srgbClr val="FFC000"/>
              </a:solidFill>
            </c:spPr>
            <c:extLst>
              <c:ext xmlns:c16="http://schemas.microsoft.com/office/drawing/2014/chart" uri="{C3380CC4-5D6E-409C-BE32-E72D297353CC}">
                <c16:uniqueId val="{00000009-D52A-45AE-AFC8-E84878C03338}"/>
              </c:ext>
            </c:extLst>
          </c:dPt>
          <c:dPt>
            <c:idx val="5"/>
            <c:bubble3D val="0"/>
            <c:spPr>
              <a:solidFill>
                <a:srgbClr val="00B0F0"/>
              </a:solidFill>
            </c:spPr>
            <c:extLst>
              <c:ext xmlns:c16="http://schemas.microsoft.com/office/drawing/2014/chart" uri="{C3380CC4-5D6E-409C-BE32-E72D297353CC}">
                <c16:uniqueId val="{0000000B-D52A-45AE-AFC8-E84878C03338}"/>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D52A-45AE-AFC8-E84878C03338}"/>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'2012'!$C$28:$H$28</c:f>
              <c:strCache>
                <c:ptCount val="6"/>
                <c:pt idx="0">
                  <c:v>CDU</c:v>
                </c:pt>
                <c:pt idx="1">
                  <c:v>SPD</c:v>
                </c:pt>
                <c:pt idx="2">
                  <c:v>FDP</c:v>
                </c:pt>
                <c:pt idx="3">
                  <c:v>Grüne</c:v>
                </c:pt>
                <c:pt idx="4">
                  <c:v>Piraten</c:v>
                </c:pt>
                <c:pt idx="5">
                  <c:v>Sonstige</c:v>
                </c:pt>
              </c:strCache>
            </c:strRef>
          </c:cat>
          <c:val>
            <c:numRef>
              <c:f>'2012'!$C$263:$H$263</c:f>
              <c:numCache>
                <c:formatCode>0.00%</c:formatCode>
                <c:ptCount val="6"/>
                <c:pt idx="0">
                  <c:v>0.5</c:v>
                </c:pt>
                <c:pt idx="1">
                  <c:v>0.25815217391304346</c:v>
                </c:pt>
                <c:pt idx="2">
                  <c:v>6.25E-2</c:v>
                </c:pt>
                <c:pt idx="3">
                  <c:v>0.12771739130434784</c:v>
                </c:pt>
                <c:pt idx="4">
                  <c:v>2.717391304347826E-2</c:v>
                </c:pt>
                <c:pt idx="5">
                  <c:v>2.4456521739130436E-2</c:v>
                </c:pt>
              </c:numCache>
            </c:numRef>
          </c:val>
          <c:extLst>
            <c:ext xmlns:c16="http://schemas.microsoft.com/office/drawing/2014/chart" uri="{C3380CC4-5D6E-409C-BE32-E72D297353CC}">
              <c16:uniqueId val="{0000000C-D52A-45AE-AFC8-E84878C03338}"/>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'2012'!$A$264:$B$264</c:f>
              <c:strCache>
                <c:ptCount val="2"/>
                <c:pt idx="0">
                  <c:v>013-Wehrden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09D7-4211-8BB4-7636F73E2054}"/>
              </c:ext>
            </c:extLst>
          </c:dPt>
          <c:dPt>
            <c:idx val="1"/>
            <c:invertIfNegative val="0"/>
            <c:bubble3D val="0"/>
            <c:spPr>
              <a:solidFill>
                <a:srgbClr val="FF0000"/>
              </a:solidFill>
            </c:spPr>
            <c:extLst>
              <c:ext xmlns:c16="http://schemas.microsoft.com/office/drawing/2014/chart" uri="{C3380CC4-5D6E-409C-BE32-E72D297353CC}">
                <c16:uniqueId val="{00000003-09D7-4211-8BB4-7636F73E2054}"/>
              </c:ext>
            </c:extLst>
          </c:dPt>
          <c:dPt>
            <c:idx val="2"/>
            <c:invertIfNegative val="0"/>
            <c:bubble3D val="0"/>
            <c:spPr>
              <a:solidFill>
                <a:srgbClr val="FFFF00"/>
              </a:solidFill>
            </c:spPr>
            <c:extLst>
              <c:ext xmlns:c16="http://schemas.microsoft.com/office/drawing/2014/chart" uri="{C3380CC4-5D6E-409C-BE32-E72D297353CC}">
                <c16:uniqueId val="{00000005-09D7-4211-8BB4-7636F73E2054}"/>
              </c:ext>
            </c:extLst>
          </c:dPt>
          <c:dPt>
            <c:idx val="3"/>
            <c:invertIfNegative val="0"/>
            <c:bubble3D val="0"/>
            <c:spPr>
              <a:solidFill>
                <a:srgbClr val="00B050"/>
              </a:solidFill>
            </c:spPr>
            <c:extLst>
              <c:ext xmlns:c16="http://schemas.microsoft.com/office/drawing/2014/chart" uri="{C3380CC4-5D6E-409C-BE32-E72D297353CC}">
                <c16:uniqueId val="{00000007-09D7-4211-8BB4-7636F73E2054}"/>
              </c:ext>
            </c:extLst>
          </c:dPt>
          <c:dPt>
            <c:idx val="4"/>
            <c:invertIfNegative val="0"/>
            <c:bubble3D val="0"/>
            <c:spPr>
              <a:solidFill>
                <a:srgbClr val="FFC000"/>
              </a:solidFill>
            </c:spPr>
            <c:extLst>
              <c:ext xmlns:c16="http://schemas.microsoft.com/office/drawing/2014/chart" uri="{C3380CC4-5D6E-409C-BE32-E72D297353CC}">
                <c16:uniqueId val="{00000009-09D7-4211-8BB4-7636F73E2054}"/>
              </c:ext>
            </c:extLst>
          </c:dPt>
          <c:dPt>
            <c:idx val="5"/>
            <c:invertIfNegative val="0"/>
            <c:bubble3D val="0"/>
            <c:spPr>
              <a:solidFill>
                <a:srgbClr val="00B0F0"/>
              </a:solidFill>
            </c:spPr>
            <c:extLst>
              <c:ext xmlns:c16="http://schemas.microsoft.com/office/drawing/2014/chart" uri="{C3380CC4-5D6E-409C-BE32-E72D297353CC}">
                <c16:uniqueId val="{0000000B-09D7-4211-8BB4-7636F73E2054}"/>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'2012'!$C$28:$H$28</c:f>
              <c:strCache>
                <c:ptCount val="6"/>
                <c:pt idx="0">
                  <c:v>CDU</c:v>
                </c:pt>
                <c:pt idx="1">
                  <c:v>SPD</c:v>
                </c:pt>
                <c:pt idx="2">
                  <c:v>FDP</c:v>
                </c:pt>
                <c:pt idx="3">
                  <c:v>Grüne</c:v>
                </c:pt>
                <c:pt idx="4">
                  <c:v>Piraten</c:v>
                </c:pt>
                <c:pt idx="5">
                  <c:v>Sonstige</c:v>
                </c:pt>
              </c:strCache>
            </c:strRef>
          </c:cat>
          <c:val>
            <c:numRef>
              <c:f>'2012'!$C$264:$H$264</c:f>
              <c:numCache>
                <c:formatCode>0.00%</c:formatCode>
                <c:ptCount val="6"/>
                <c:pt idx="0">
                  <c:v>-5.8404558404558382E-2</c:v>
                </c:pt>
                <c:pt idx="1">
                  <c:v>3.8778954539824079E-2</c:v>
                </c:pt>
                <c:pt idx="2">
                  <c:v>1.6915954415954414E-2</c:v>
                </c:pt>
                <c:pt idx="3">
                  <c:v>2.361265948222474E-3</c:v>
                </c:pt>
                <c:pt idx="4">
                  <c:v>2.717391304347826E-2</c:v>
                </c:pt>
                <c:pt idx="5">
                  <c:v>1.9179313072091263E-2</c:v>
                </c:pt>
              </c:numCache>
            </c:numRef>
          </c:val>
          <c:extLst>
            <c:ext xmlns:c16="http://schemas.microsoft.com/office/drawing/2014/chart" uri="{C3380CC4-5D6E-409C-BE32-E72D297353CC}">
              <c16:uniqueId val="{0000000C-09D7-4211-8BB4-7636F73E2054}"/>
            </c:ext>
          </c:extLst>
        </c:ser>
        <c:dLbls>
          <c:showLegendKey val="0"/>
          <c:showVal val="0"/>
          <c:showCatName val="0"/>
          <c:showSerName val="0"/>
          <c:showPercent val="0"/>
          <c:showBubbleSize val="0"/>
        </c:dLbls>
        <c:gapWidth val="150"/>
        <c:axId val="68749184"/>
        <c:axId val="68750720"/>
      </c:barChart>
      <c:catAx>
        <c:axId val="68749184"/>
        <c:scaling>
          <c:orientation val="minMax"/>
        </c:scaling>
        <c:delete val="0"/>
        <c:axPos val="b"/>
        <c:numFmt formatCode="General" sourceLinked="0"/>
        <c:majorTickMark val="out"/>
        <c:minorTickMark val="none"/>
        <c:tickLblPos val="nextTo"/>
        <c:crossAx val="68750720"/>
        <c:crosses val="autoZero"/>
        <c:auto val="1"/>
        <c:lblAlgn val="ctr"/>
        <c:lblOffset val="100"/>
        <c:noMultiLvlLbl val="0"/>
      </c:catAx>
      <c:valAx>
        <c:axId val="68750720"/>
        <c:scaling>
          <c:orientation val="minMax"/>
        </c:scaling>
        <c:delete val="0"/>
        <c:axPos val="l"/>
        <c:majorGridlines/>
        <c:numFmt formatCode="0.00%" sourceLinked="1"/>
        <c:majorTickMark val="out"/>
        <c:minorTickMark val="none"/>
        <c:tickLblPos val="nextTo"/>
        <c:crossAx val="68749184"/>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'2012'!$A$281:$B$281</c:f>
              <c:strCache>
                <c:ptCount val="2"/>
                <c:pt idx="0">
                  <c:v>014-Würgassen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E377-447A-8CCA-3FBA9065A04B}"/>
              </c:ext>
            </c:extLst>
          </c:dPt>
          <c:dPt>
            <c:idx val="1"/>
            <c:bubble3D val="0"/>
            <c:spPr>
              <a:solidFill>
                <a:srgbClr val="FF0000"/>
              </a:solidFill>
            </c:spPr>
            <c:extLst>
              <c:ext xmlns:c16="http://schemas.microsoft.com/office/drawing/2014/chart" uri="{C3380CC4-5D6E-409C-BE32-E72D297353CC}">
                <c16:uniqueId val="{00000003-E377-447A-8CCA-3FBA9065A04B}"/>
              </c:ext>
            </c:extLst>
          </c:dPt>
          <c:dPt>
            <c:idx val="2"/>
            <c:bubble3D val="0"/>
            <c:spPr>
              <a:solidFill>
                <a:srgbClr val="FFFF00"/>
              </a:solidFill>
            </c:spPr>
            <c:extLst>
              <c:ext xmlns:c16="http://schemas.microsoft.com/office/drawing/2014/chart" uri="{C3380CC4-5D6E-409C-BE32-E72D297353CC}">
                <c16:uniqueId val="{00000005-E377-447A-8CCA-3FBA9065A04B}"/>
              </c:ext>
            </c:extLst>
          </c:dPt>
          <c:dPt>
            <c:idx val="3"/>
            <c:bubble3D val="0"/>
            <c:spPr>
              <a:solidFill>
                <a:srgbClr val="00B050"/>
              </a:solidFill>
            </c:spPr>
            <c:extLst>
              <c:ext xmlns:c16="http://schemas.microsoft.com/office/drawing/2014/chart" uri="{C3380CC4-5D6E-409C-BE32-E72D297353CC}">
                <c16:uniqueId val="{00000007-E377-447A-8CCA-3FBA9065A04B}"/>
              </c:ext>
            </c:extLst>
          </c:dPt>
          <c:dPt>
            <c:idx val="4"/>
            <c:bubble3D val="0"/>
            <c:spPr>
              <a:solidFill>
                <a:srgbClr val="FFC000"/>
              </a:solidFill>
            </c:spPr>
            <c:extLst>
              <c:ext xmlns:c16="http://schemas.microsoft.com/office/drawing/2014/chart" uri="{C3380CC4-5D6E-409C-BE32-E72D297353CC}">
                <c16:uniqueId val="{00000009-E377-447A-8CCA-3FBA9065A04B}"/>
              </c:ext>
            </c:extLst>
          </c:dPt>
          <c:dPt>
            <c:idx val="5"/>
            <c:bubble3D val="0"/>
            <c:spPr>
              <a:solidFill>
                <a:srgbClr val="00B0F0"/>
              </a:solidFill>
            </c:spPr>
            <c:extLst>
              <c:ext xmlns:c16="http://schemas.microsoft.com/office/drawing/2014/chart" uri="{C3380CC4-5D6E-409C-BE32-E72D297353CC}">
                <c16:uniqueId val="{0000000B-E377-447A-8CCA-3FBA9065A04B}"/>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E377-447A-8CCA-3FBA9065A04B}"/>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'2012'!$C$28:$H$28</c:f>
              <c:strCache>
                <c:ptCount val="6"/>
                <c:pt idx="0">
                  <c:v>CDU</c:v>
                </c:pt>
                <c:pt idx="1">
                  <c:v>SPD</c:v>
                </c:pt>
                <c:pt idx="2">
                  <c:v>FDP</c:v>
                </c:pt>
                <c:pt idx="3">
                  <c:v>Grüne</c:v>
                </c:pt>
                <c:pt idx="4">
                  <c:v>Piraten</c:v>
                </c:pt>
                <c:pt idx="5">
                  <c:v>Sonstige</c:v>
                </c:pt>
              </c:strCache>
            </c:strRef>
          </c:cat>
          <c:val>
            <c:numRef>
              <c:f>'2012'!$C$281:$H$281</c:f>
              <c:numCache>
                <c:formatCode>0.00%</c:formatCode>
                <c:ptCount val="6"/>
                <c:pt idx="0">
                  <c:v>0.41530054644808745</c:v>
                </c:pt>
                <c:pt idx="1">
                  <c:v>0.41256830601092898</c:v>
                </c:pt>
                <c:pt idx="2">
                  <c:v>4.9180327868852458E-2</c:v>
                </c:pt>
                <c:pt idx="3">
                  <c:v>3.0054644808743168E-2</c:v>
                </c:pt>
                <c:pt idx="4">
                  <c:v>6.2841530054644809E-2</c:v>
                </c:pt>
                <c:pt idx="5">
                  <c:v>3.0054644808743168E-2</c:v>
                </c:pt>
              </c:numCache>
            </c:numRef>
          </c:val>
          <c:extLst>
            <c:ext xmlns:c16="http://schemas.microsoft.com/office/drawing/2014/chart" uri="{C3380CC4-5D6E-409C-BE32-E72D297353CC}">
              <c16:uniqueId val="{0000000C-E377-447A-8CCA-3FBA9065A04B}"/>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'2012'!$A$282:$B$282</c:f>
              <c:strCache>
                <c:ptCount val="2"/>
                <c:pt idx="0">
                  <c:v>014-Würgassen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57F4-481B-B4AD-D27CE7F99AA7}"/>
              </c:ext>
            </c:extLst>
          </c:dPt>
          <c:dPt>
            <c:idx val="1"/>
            <c:invertIfNegative val="0"/>
            <c:bubble3D val="0"/>
            <c:spPr>
              <a:solidFill>
                <a:srgbClr val="FF0000"/>
              </a:solidFill>
            </c:spPr>
            <c:extLst>
              <c:ext xmlns:c16="http://schemas.microsoft.com/office/drawing/2014/chart" uri="{C3380CC4-5D6E-409C-BE32-E72D297353CC}">
                <c16:uniqueId val="{00000003-57F4-481B-B4AD-D27CE7F99AA7}"/>
              </c:ext>
            </c:extLst>
          </c:dPt>
          <c:dPt>
            <c:idx val="2"/>
            <c:invertIfNegative val="0"/>
            <c:bubble3D val="0"/>
            <c:spPr>
              <a:solidFill>
                <a:srgbClr val="FFFF00"/>
              </a:solidFill>
            </c:spPr>
            <c:extLst>
              <c:ext xmlns:c16="http://schemas.microsoft.com/office/drawing/2014/chart" uri="{C3380CC4-5D6E-409C-BE32-E72D297353CC}">
                <c16:uniqueId val="{00000005-57F4-481B-B4AD-D27CE7F99AA7}"/>
              </c:ext>
            </c:extLst>
          </c:dPt>
          <c:dPt>
            <c:idx val="3"/>
            <c:invertIfNegative val="0"/>
            <c:bubble3D val="0"/>
            <c:spPr>
              <a:solidFill>
                <a:srgbClr val="00B050"/>
              </a:solidFill>
            </c:spPr>
            <c:extLst>
              <c:ext xmlns:c16="http://schemas.microsoft.com/office/drawing/2014/chart" uri="{C3380CC4-5D6E-409C-BE32-E72D297353CC}">
                <c16:uniqueId val="{00000007-57F4-481B-B4AD-D27CE7F99AA7}"/>
              </c:ext>
            </c:extLst>
          </c:dPt>
          <c:dPt>
            <c:idx val="4"/>
            <c:invertIfNegative val="0"/>
            <c:bubble3D val="0"/>
            <c:spPr>
              <a:solidFill>
                <a:srgbClr val="FFC000"/>
              </a:solidFill>
            </c:spPr>
            <c:extLst>
              <c:ext xmlns:c16="http://schemas.microsoft.com/office/drawing/2014/chart" uri="{C3380CC4-5D6E-409C-BE32-E72D297353CC}">
                <c16:uniqueId val="{00000009-57F4-481B-B4AD-D27CE7F99AA7}"/>
              </c:ext>
            </c:extLst>
          </c:dPt>
          <c:dPt>
            <c:idx val="5"/>
            <c:invertIfNegative val="0"/>
            <c:bubble3D val="0"/>
            <c:spPr>
              <a:solidFill>
                <a:srgbClr val="00B0F0"/>
              </a:solidFill>
            </c:spPr>
            <c:extLst>
              <c:ext xmlns:c16="http://schemas.microsoft.com/office/drawing/2014/chart" uri="{C3380CC4-5D6E-409C-BE32-E72D297353CC}">
                <c16:uniqueId val="{0000000B-57F4-481B-B4AD-D27CE7F99AA7}"/>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'2012'!$C$28:$H$28</c:f>
              <c:strCache>
                <c:ptCount val="6"/>
                <c:pt idx="0">
                  <c:v>CDU</c:v>
                </c:pt>
                <c:pt idx="1">
                  <c:v>SPD</c:v>
                </c:pt>
                <c:pt idx="2">
                  <c:v>FDP</c:v>
                </c:pt>
                <c:pt idx="3">
                  <c:v>Grüne</c:v>
                </c:pt>
                <c:pt idx="4">
                  <c:v>Piraten</c:v>
                </c:pt>
                <c:pt idx="5">
                  <c:v>Sonstige</c:v>
                </c:pt>
              </c:strCache>
            </c:strRef>
          </c:cat>
          <c:val>
            <c:numRef>
              <c:f>'2012'!$C$282:$H$282</c:f>
              <c:numCache>
                <c:formatCode>0.00%</c:formatCode>
                <c:ptCount val="6"/>
                <c:pt idx="0">
                  <c:v>-5.8244427096886098E-2</c:v>
                </c:pt>
                <c:pt idx="1">
                  <c:v>5.8070951513574498E-2</c:v>
                </c:pt>
                <c:pt idx="2">
                  <c:v>-1.0842223956978037E-3</c:v>
                </c:pt>
                <c:pt idx="3">
                  <c:v>-5.1955937201838838E-2</c:v>
                </c:pt>
                <c:pt idx="4">
                  <c:v>6.2841530054644809E-2</c:v>
                </c:pt>
                <c:pt idx="5">
                  <c:v>2.8588665635757626E-2</c:v>
                </c:pt>
              </c:numCache>
            </c:numRef>
          </c:val>
          <c:extLst>
            <c:ext xmlns:c16="http://schemas.microsoft.com/office/drawing/2014/chart" uri="{C3380CC4-5D6E-409C-BE32-E72D297353CC}">
              <c16:uniqueId val="{0000000C-57F4-481B-B4AD-D27CE7F99AA7}"/>
            </c:ext>
          </c:extLst>
        </c:ser>
        <c:dLbls>
          <c:showLegendKey val="0"/>
          <c:showVal val="0"/>
          <c:showCatName val="0"/>
          <c:showSerName val="0"/>
          <c:showPercent val="0"/>
          <c:showBubbleSize val="0"/>
        </c:dLbls>
        <c:gapWidth val="150"/>
        <c:axId val="68899584"/>
        <c:axId val="68901120"/>
      </c:barChart>
      <c:catAx>
        <c:axId val="68899584"/>
        <c:scaling>
          <c:orientation val="minMax"/>
        </c:scaling>
        <c:delete val="0"/>
        <c:axPos val="b"/>
        <c:numFmt formatCode="General" sourceLinked="0"/>
        <c:majorTickMark val="out"/>
        <c:minorTickMark val="none"/>
        <c:tickLblPos val="nextTo"/>
        <c:crossAx val="68901120"/>
        <c:crosses val="autoZero"/>
        <c:auto val="1"/>
        <c:lblAlgn val="ctr"/>
        <c:lblOffset val="100"/>
        <c:noMultiLvlLbl val="0"/>
      </c:catAx>
      <c:valAx>
        <c:axId val="68901120"/>
        <c:scaling>
          <c:orientation val="minMax"/>
        </c:scaling>
        <c:delete val="0"/>
        <c:axPos val="l"/>
        <c:majorGridlines/>
        <c:numFmt formatCode="0.00%" sourceLinked="1"/>
        <c:majorTickMark val="out"/>
        <c:minorTickMark val="none"/>
        <c:tickLblPos val="nextTo"/>
        <c:crossAx val="68899584"/>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'2012'!$A$299:$B$299</c:f>
              <c:strCache>
                <c:ptCount val="2"/>
                <c:pt idx="0">
                  <c:v>100-Briefwahl Kernstadt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2F6E-429F-A336-66BBE2A62D37}"/>
              </c:ext>
            </c:extLst>
          </c:dPt>
          <c:dPt>
            <c:idx val="1"/>
            <c:bubble3D val="0"/>
            <c:spPr>
              <a:solidFill>
                <a:srgbClr val="FF0000"/>
              </a:solidFill>
            </c:spPr>
            <c:extLst>
              <c:ext xmlns:c16="http://schemas.microsoft.com/office/drawing/2014/chart" uri="{C3380CC4-5D6E-409C-BE32-E72D297353CC}">
                <c16:uniqueId val="{00000003-2F6E-429F-A336-66BBE2A62D37}"/>
              </c:ext>
            </c:extLst>
          </c:dPt>
          <c:dPt>
            <c:idx val="2"/>
            <c:bubble3D val="0"/>
            <c:spPr>
              <a:solidFill>
                <a:srgbClr val="FFFF00"/>
              </a:solidFill>
            </c:spPr>
            <c:extLst>
              <c:ext xmlns:c16="http://schemas.microsoft.com/office/drawing/2014/chart" uri="{C3380CC4-5D6E-409C-BE32-E72D297353CC}">
                <c16:uniqueId val="{00000005-2F6E-429F-A336-66BBE2A62D37}"/>
              </c:ext>
            </c:extLst>
          </c:dPt>
          <c:dPt>
            <c:idx val="3"/>
            <c:bubble3D val="0"/>
            <c:spPr>
              <a:solidFill>
                <a:srgbClr val="00B050"/>
              </a:solidFill>
            </c:spPr>
            <c:extLst>
              <c:ext xmlns:c16="http://schemas.microsoft.com/office/drawing/2014/chart" uri="{C3380CC4-5D6E-409C-BE32-E72D297353CC}">
                <c16:uniqueId val="{00000007-2F6E-429F-A336-66BBE2A62D37}"/>
              </c:ext>
            </c:extLst>
          </c:dPt>
          <c:dPt>
            <c:idx val="4"/>
            <c:bubble3D val="0"/>
            <c:spPr>
              <a:solidFill>
                <a:srgbClr val="FFC000"/>
              </a:solidFill>
            </c:spPr>
            <c:extLst>
              <c:ext xmlns:c16="http://schemas.microsoft.com/office/drawing/2014/chart" uri="{C3380CC4-5D6E-409C-BE32-E72D297353CC}">
                <c16:uniqueId val="{00000009-2F6E-429F-A336-66BBE2A62D37}"/>
              </c:ext>
            </c:extLst>
          </c:dPt>
          <c:dPt>
            <c:idx val="5"/>
            <c:bubble3D val="0"/>
            <c:spPr>
              <a:solidFill>
                <a:srgbClr val="00B0F0"/>
              </a:solidFill>
            </c:spPr>
            <c:extLst>
              <c:ext xmlns:c16="http://schemas.microsoft.com/office/drawing/2014/chart" uri="{C3380CC4-5D6E-409C-BE32-E72D297353CC}">
                <c16:uniqueId val="{0000000B-2F6E-429F-A336-66BBE2A62D37}"/>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2F6E-429F-A336-66BBE2A62D37}"/>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'2012'!$C$28:$H$28</c:f>
              <c:strCache>
                <c:ptCount val="6"/>
                <c:pt idx="0">
                  <c:v>CDU</c:v>
                </c:pt>
                <c:pt idx="1">
                  <c:v>SPD</c:v>
                </c:pt>
                <c:pt idx="2">
                  <c:v>FDP</c:v>
                </c:pt>
                <c:pt idx="3">
                  <c:v>Grüne</c:v>
                </c:pt>
                <c:pt idx="4">
                  <c:v>Piraten</c:v>
                </c:pt>
                <c:pt idx="5">
                  <c:v>Sonstige</c:v>
                </c:pt>
              </c:strCache>
            </c:strRef>
          </c:cat>
          <c:val>
            <c:numRef>
              <c:f>'2012'!$C$299:$H$299</c:f>
              <c:numCache>
                <c:formatCode>0.00%</c:formatCode>
                <c:ptCount val="6"/>
                <c:pt idx="0">
                  <c:v>0.54813359528487227</c:v>
                </c:pt>
                <c:pt idx="1">
                  <c:v>0.27897838899803534</c:v>
                </c:pt>
                <c:pt idx="2">
                  <c:v>4.7151277013752456E-2</c:v>
                </c:pt>
                <c:pt idx="3">
                  <c:v>5.50098231827112E-2</c:v>
                </c:pt>
                <c:pt idx="4">
                  <c:v>4.9115913555992138E-2</c:v>
                </c:pt>
                <c:pt idx="5">
                  <c:v>2.1611001964636542E-2</c:v>
                </c:pt>
              </c:numCache>
            </c:numRef>
          </c:val>
          <c:extLst>
            <c:ext xmlns:c16="http://schemas.microsoft.com/office/drawing/2014/chart" uri="{C3380CC4-5D6E-409C-BE32-E72D297353CC}">
              <c16:uniqueId val="{0000000C-2F6E-429F-A336-66BBE2A62D37}"/>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'2012'!$A$300:$B$300</c:f>
              <c:strCache>
                <c:ptCount val="2"/>
                <c:pt idx="0">
                  <c:v>100-Briefwahl Kernstadt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5C48-4761-9C38-40715CD85570}"/>
              </c:ext>
            </c:extLst>
          </c:dPt>
          <c:dPt>
            <c:idx val="1"/>
            <c:invertIfNegative val="0"/>
            <c:bubble3D val="0"/>
            <c:spPr>
              <a:solidFill>
                <a:srgbClr val="FF0000"/>
              </a:solidFill>
            </c:spPr>
            <c:extLst>
              <c:ext xmlns:c16="http://schemas.microsoft.com/office/drawing/2014/chart" uri="{C3380CC4-5D6E-409C-BE32-E72D297353CC}">
                <c16:uniqueId val="{00000003-5C48-4761-9C38-40715CD85570}"/>
              </c:ext>
            </c:extLst>
          </c:dPt>
          <c:dPt>
            <c:idx val="2"/>
            <c:invertIfNegative val="0"/>
            <c:bubble3D val="0"/>
            <c:spPr>
              <a:solidFill>
                <a:srgbClr val="FFFF00"/>
              </a:solidFill>
            </c:spPr>
            <c:extLst>
              <c:ext xmlns:c16="http://schemas.microsoft.com/office/drawing/2014/chart" uri="{C3380CC4-5D6E-409C-BE32-E72D297353CC}">
                <c16:uniqueId val="{00000005-5C48-4761-9C38-40715CD85570}"/>
              </c:ext>
            </c:extLst>
          </c:dPt>
          <c:dPt>
            <c:idx val="3"/>
            <c:invertIfNegative val="0"/>
            <c:bubble3D val="0"/>
            <c:spPr>
              <a:solidFill>
                <a:srgbClr val="00B050"/>
              </a:solidFill>
            </c:spPr>
            <c:extLst>
              <c:ext xmlns:c16="http://schemas.microsoft.com/office/drawing/2014/chart" uri="{C3380CC4-5D6E-409C-BE32-E72D297353CC}">
                <c16:uniqueId val="{00000007-5C48-4761-9C38-40715CD85570}"/>
              </c:ext>
            </c:extLst>
          </c:dPt>
          <c:dPt>
            <c:idx val="4"/>
            <c:invertIfNegative val="0"/>
            <c:bubble3D val="0"/>
            <c:spPr>
              <a:solidFill>
                <a:srgbClr val="FFC000"/>
              </a:solidFill>
            </c:spPr>
            <c:extLst>
              <c:ext xmlns:c16="http://schemas.microsoft.com/office/drawing/2014/chart" uri="{C3380CC4-5D6E-409C-BE32-E72D297353CC}">
                <c16:uniqueId val="{00000009-5C48-4761-9C38-40715CD85570}"/>
              </c:ext>
            </c:extLst>
          </c:dPt>
          <c:dPt>
            <c:idx val="5"/>
            <c:invertIfNegative val="0"/>
            <c:bubble3D val="0"/>
            <c:spPr>
              <a:solidFill>
                <a:srgbClr val="00B0F0"/>
              </a:solidFill>
            </c:spPr>
            <c:extLst>
              <c:ext xmlns:c16="http://schemas.microsoft.com/office/drawing/2014/chart" uri="{C3380CC4-5D6E-409C-BE32-E72D297353CC}">
                <c16:uniqueId val="{0000000B-5C48-4761-9C38-40715CD85570}"/>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'2012'!$C$28:$H$28</c:f>
              <c:strCache>
                <c:ptCount val="6"/>
                <c:pt idx="0">
                  <c:v>CDU</c:v>
                </c:pt>
                <c:pt idx="1">
                  <c:v>SPD</c:v>
                </c:pt>
                <c:pt idx="2">
                  <c:v>FDP</c:v>
                </c:pt>
                <c:pt idx="3">
                  <c:v>Grüne</c:v>
                </c:pt>
                <c:pt idx="4">
                  <c:v>Piraten</c:v>
                </c:pt>
                <c:pt idx="5">
                  <c:v>Sonstige</c:v>
                </c:pt>
              </c:strCache>
            </c:strRef>
          </c:cat>
          <c:val>
            <c:numRef>
              <c:f>'2012'!$C$300:$H$300</c:f>
              <c:numCache>
                <c:formatCode>0.00%</c:formatCode>
                <c:ptCount val="6"/>
                <c:pt idx="0">
                  <c:v>2.9776018530167647E-3</c:v>
                </c:pt>
                <c:pt idx="1">
                  <c:v>4.7451295401976235E-2</c:v>
                </c:pt>
                <c:pt idx="2">
                  <c:v>-4.1518673725163803E-2</c:v>
                </c:pt>
                <c:pt idx="3">
                  <c:v>-2.4614411851048915E-3</c:v>
                </c:pt>
                <c:pt idx="4">
                  <c:v>4.9115913555992138E-2</c:v>
                </c:pt>
                <c:pt idx="5">
                  <c:v>-1.7794911728054627E-2</c:v>
                </c:pt>
              </c:numCache>
            </c:numRef>
          </c:val>
          <c:extLst>
            <c:ext xmlns:c16="http://schemas.microsoft.com/office/drawing/2014/chart" uri="{C3380CC4-5D6E-409C-BE32-E72D297353CC}">
              <c16:uniqueId val="{0000000C-5C48-4761-9C38-40715CD85570}"/>
            </c:ext>
          </c:extLst>
        </c:ser>
        <c:dLbls>
          <c:showLegendKey val="0"/>
          <c:showVal val="0"/>
          <c:showCatName val="0"/>
          <c:showSerName val="0"/>
          <c:showPercent val="0"/>
          <c:showBubbleSize val="0"/>
        </c:dLbls>
        <c:gapWidth val="150"/>
        <c:axId val="68987904"/>
        <c:axId val="68993792"/>
      </c:barChart>
      <c:catAx>
        <c:axId val="68987904"/>
        <c:scaling>
          <c:orientation val="minMax"/>
        </c:scaling>
        <c:delete val="0"/>
        <c:axPos val="b"/>
        <c:numFmt formatCode="General" sourceLinked="0"/>
        <c:majorTickMark val="out"/>
        <c:minorTickMark val="none"/>
        <c:tickLblPos val="nextTo"/>
        <c:crossAx val="68993792"/>
        <c:crosses val="autoZero"/>
        <c:auto val="1"/>
        <c:lblAlgn val="ctr"/>
        <c:lblOffset val="100"/>
        <c:noMultiLvlLbl val="0"/>
      </c:catAx>
      <c:valAx>
        <c:axId val="68993792"/>
        <c:scaling>
          <c:orientation val="minMax"/>
        </c:scaling>
        <c:delete val="0"/>
        <c:axPos val="l"/>
        <c:majorGridlines/>
        <c:numFmt formatCode="0.00%" sourceLinked="1"/>
        <c:majorTickMark val="out"/>
        <c:minorTickMark val="none"/>
        <c:tickLblPos val="nextTo"/>
        <c:crossAx val="68987904"/>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'2017'!$A$102:$B$102</c:f>
              <c:strCache>
                <c:ptCount val="2"/>
                <c:pt idx="0">
                  <c:v>004-Amelunxen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5C24-467F-BC80-9C028BFB67EF}"/>
              </c:ext>
            </c:extLst>
          </c:dPt>
          <c:dPt>
            <c:idx val="1"/>
            <c:invertIfNegative val="0"/>
            <c:bubble3D val="0"/>
            <c:spPr>
              <a:solidFill>
                <a:srgbClr val="FF0000"/>
              </a:solidFill>
            </c:spPr>
            <c:extLst>
              <c:ext xmlns:c16="http://schemas.microsoft.com/office/drawing/2014/chart" uri="{C3380CC4-5D6E-409C-BE32-E72D297353CC}">
                <c16:uniqueId val="{00000003-5C24-467F-BC80-9C028BFB67EF}"/>
              </c:ext>
            </c:extLst>
          </c:dPt>
          <c:dPt>
            <c:idx val="2"/>
            <c:invertIfNegative val="0"/>
            <c:bubble3D val="0"/>
            <c:spPr>
              <a:solidFill>
                <a:srgbClr val="FFFF00"/>
              </a:solidFill>
            </c:spPr>
            <c:extLst>
              <c:ext xmlns:c16="http://schemas.microsoft.com/office/drawing/2014/chart" uri="{C3380CC4-5D6E-409C-BE32-E72D297353CC}">
                <c16:uniqueId val="{00000005-5C24-467F-BC80-9C028BFB67EF}"/>
              </c:ext>
            </c:extLst>
          </c:dPt>
          <c:dPt>
            <c:idx val="3"/>
            <c:invertIfNegative val="0"/>
            <c:bubble3D val="0"/>
            <c:spPr>
              <a:solidFill>
                <a:srgbClr val="00B050"/>
              </a:solidFill>
            </c:spPr>
            <c:extLst>
              <c:ext xmlns:c16="http://schemas.microsoft.com/office/drawing/2014/chart" uri="{C3380CC4-5D6E-409C-BE32-E72D297353CC}">
                <c16:uniqueId val="{00000007-5C24-467F-BC80-9C028BFB67EF}"/>
              </c:ext>
            </c:extLst>
          </c:dPt>
          <c:dPt>
            <c:idx val="4"/>
            <c:invertIfNegative val="0"/>
            <c:bubble3D val="0"/>
            <c:spPr>
              <a:solidFill>
                <a:srgbClr val="FF0066"/>
              </a:solidFill>
            </c:spPr>
            <c:extLst>
              <c:ext xmlns:c16="http://schemas.microsoft.com/office/drawing/2014/chart" uri="{C3380CC4-5D6E-409C-BE32-E72D297353CC}">
                <c16:uniqueId val="{00000009-5C24-467F-BC80-9C028BFB67EF}"/>
              </c:ext>
            </c:extLst>
          </c:dPt>
          <c:dPt>
            <c:idx val="5"/>
            <c:invertIfNegative val="0"/>
            <c:bubble3D val="0"/>
            <c:spPr>
              <a:solidFill>
                <a:schemeClr val="tx2">
                  <a:lumMod val="60000"/>
                  <a:lumOff val="40000"/>
                </a:schemeClr>
              </a:solidFill>
            </c:spPr>
            <c:extLst>
              <c:ext xmlns:c16="http://schemas.microsoft.com/office/drawing/2014/chart" uri="{C3380CC4-5D6E-409C-BE32-E72D297353CC}">
                <c16:uniqueId val="{0000000B-5C24-467F-BC80-9C028BFB67EF}"/>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'2017'!$C$28:$I$28</c:f>
              <c:strCache>
                <c:ptCount val="7"/>
                <c:pt idx="0">
                  <c:v>CDU</c:v>
                </c:pt>
                <c:pt idx="1">
                  <c:v>SPD</c:v>
                </c:pt>
                <c:pt idx="2">
                  <c:v>FDP</c:v>
                </c:pt>
                <c:pt idx="3">
                  <c:v>Grüne</c:v>
                </c:pt>
                <c:pt idx="4">
                  <c:v>Die Linke</c:v>
                </c:pt>
                <c:pt idx="5">
                  <c:v>AfD</c:v>
                </c:pt>
                <c:pt idx="6">
                  <c:v>Sonstige</c:v>
                </c:pt>
              </c:strCache>
            </c:strRef>
          </c:cat>
          <c:val>
            <c:numRef>
              <c:f>'2017'!$C$102:$I$102</c:f>
              <c:numCache>
                <c:formatCode>0.00%</c:formatCode>
                <c:ptCount val="7"/>
                <c:pt idx="0">
                  <c:v>3.7013666584585103E-2</c:v>
                </c:pt>
                <c:pt idx="1">
                  <c:v>-2.3177788721989667E-2</c:v>
                </c:pt>
                <c:pt idx="2">
                  <c:v>2.6363580398916529E-2</c:v>
                </c:pt>
                <c:pt idx="3">
                  <c:v>-4.787921694163999E-2</c:v>
                </c:pt>
                <c:pt idx="4">
                  <c:v>1.2438026284724955E-2</c:v>
                </c:pt>
                <c:pt idx="5">
                  <c:v>3.6259541984732822E-2</c:v>
                </c:pt>
                <c:pt idx="6">
                  <c:v>1.7519507475537058E-2</c:v>
                </c:pt>
              </c:numCache>
            </c:numRef>
          </c:val>
          <c:extLst>
            <c:ext xmlns:c16="http://schemas.microsoft.com/office/drawing/2014/chart" uri="{C3380CC4-5D6E-409C-BE32-E72D297353CC}">
              <c16:uniqueId val="{0000000C-5C24-467F-BC80-9C028BFB67EF}"/>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'2012'!$A$317:$B$317</c:f>
              <c:strCache>
                <c:ptCount val="2"/>
                <c:pt idx="0">
                  <c:v>200-Briefwahl Ortschaften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E378-4F9D-BAB3-53B62F1C9526}"/>
              </c:ext>
            </c:extLst>
          </c:dPt>
          <c:dPt>
            <c:idx val="1"/>
            <c:bubble3D val="0"/>
            <c:spPr>
              <a:solidFill>
                <a:srgbClr val="FF0000"/>
              </a:solidFill>
            </c:spPr>
            <c:extLst>
              <c:ext xmlns:c16="http://schemas.microsoft.com/office/drawing/2014/chart" uri="{C3380CC4-5D6E-409C-BE32-E72D297353CC}">
                <c16:uniqueId val="{00000003-E378-4F9D-BAB3-53B62F1C9526}"/>
              </c:ext>
            </c:extLst>
          </c:dPt>
          <c:dPt>
            <c:idx val="2"/>
            <c:bubble3D val="0"/>
            <c:spPr>
              <a:solidFill>
                <a:srgbClr val="FFFF00"/>
              </a:solidFill>
            </c:spPr>
            <c:extLst>
              <c:ext xmlns:c16="http://schemas.microsoft.com/office/drawing/2014/chart" uri="{C3380CC4-5D6E-409C-BE32-E72D297353CC}">
                <c16:uniqueId val="{00000005-E378-4F9D-BAB3-53B62F1C9526}"/>
              </c:ext>
            </c:extLst>
          </c:dPt>
          <c:dPt>
            <c:idx val="3"/>
            <c:bubble3D val="0"/>
            <c:spPr>
              <a:solidFill>
                <a:srgbClr val="00B050"/>
              </a:solidFill>
            </c:spPr>
            <c:extLst>
              <c:ext xmlns:c16="http://schemas.microsoft.com/office/drawing/2014/chart" uri="{C3380CC4-5D6E-409C-BE32-E72D297353CC}">
                <c16:uniqueId val="{00000007-E378-4F9D-BAB3-53B62F1C9526}"/>
              </c:ext>
            </c:extLst>
          </c:dPt>
          <c:dPt>
            <c:idx val="4"/>
            <c:bubble3D val="0"/>
            <c:spPr>
              <a:solidFill>
                <a:srgbClr val="FFC000"/>
              </a:solidFill>
            </c:spPr>
            <c:extLst>
              <c:ext xmlns:c16="http://schemas.microsoft.com/office/drawing/2014/chart" uri="{C3380CC4-5D6E-409C-BE32-E72D297353CC}">
                <c16:uniqueId val="{00000009-E378-4F9D-BAB3-53B62F1C9526}"/>
              </c:ext>
            </c:extLst>
          </c:dPt>
          <c:dPt>
            <c:idx val="5"/>
            <c:bubble3D val="0"/>
            <c:spPr>
              <a:solidFill>
                <a:srgbClr val="00B0F0"/>
              </a:solidFill>
            </c:spPr>
            <c:extLst>
              <c:ext xmlns:c16="http://schemas.microsoft.com/office/drawing/2014/chart" uri="{C3380CC4-5D6E-409C-BE32-E72D297353CC}">
                <c16:uniqueId val="{0000000B-E378-4F9D-BAB3-53B62F1C9526}"/>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E378-4F9D-BAB3-53B62F1C9526}"/>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'2012'!$C$28:$H$28</c:f>
              <c:strCache>
                <c:ptCount val="6"/>
                <c:pt idx="0">
                  <c:v>CDU</c:v>
                </c:pt>
                <c:pt idx="1">
                  <c:v>SPD</c:v>
                </c:pt>
                <c:pt idx="2">
                  <c:v>FDP</c:v>
                </c:pt>
                <c:pt idx="3">
                  <c:v>Grüne</c:v>
                </c:pt>
                <c:pt idx="4">
                  <c:v>Piraten</c:v>
                </c:pt>
                <c:pt idx="5">
                  <c:v>Sonstige</c:v>
                </c:pt>
              </c:strCache>
            </c:strRef>
          </c:cat>
          <c:val>
            <c:numRef>
              <c:f>'2012'!$C$317:$H$317</c:f>
              <c:numCache>
                <c:formatCode>0.00%</c:formatCode>
                <c:ptCount val="6"/>
                <c:pt idx="0">
                  <c:v>0.54181818181818187</c:v>
                </c:pt>
                <c:pt idx="1">
                  <c:v>0.22</c:v>
                </c:pt>
                <c:pt idx="2">
                  <c:v>4.9090909090909088E-2</c:v>
                </c:pt>
                <c:pt idx="3">
                  <c:v>7.8181818181818186E-2</c:v>
                </c:pt>
                <c:pt idx="4">
                  <c:v>8.1818181818181818E-2</c:v>
                </c:pt>
                <c:pt idx="5">
                  <c:v>2.9090909090909091E-2</c:v>
                </c:pt>
              </c:numCache>
            </c:numRef>
          </c:val>
          <c:extLst>
            <c:ext xmlns:c16="http://schemas.microsoft.com/office/drawing/2014/chart" uri="{C3380CC4-5D6E-409C-BE32-E72D297353CC}">
              <c16:uniqueId val="{0000000C-E378-4F9D-BAB3-53B62F1C9526}"/>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'2012'!$A$318:$B$318</c:f>
              <c:strCache>
                <c:ptCount val="2"/>
                <c:pt idx="0">
                  <c:v>200-Briefwahl Ortschaften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9F13-4C12-A280-5F243C5E59E7}"/>
              </c:ext>
            </c:extLst>
          </c:dPt>
          <c:dPt>
            <c:idx val="1"/>
            <c:invertIfNegative val="0"/>
            <c:bubble3D val="0"/>
            <c:spPr>
              <a:solidFill>
                <a:srgbClr val="FF0000"/>
              </a:solidFill>
            </c:spPr>
            <c:extLst>
              <c:ext xmlns:c16="http://schemas.microsoft.com/office/drawing/2014/chart" uri="{C3380CC4-5D6E-409C-BE32-E72D297353CC}">
                <c16:uniqueId val="{00000003-9F13-4C12-A280-5F243C5E59E7}"/>
              </c:ext>
            </c:extLst>
          </c:dPt>
          <c:dPt>
            <c:idx val="2"/>
            <c:invertIfNegative val="0"/>
            <c:bubble3D val="0"/>
            <c:spPr>
              <a:solidFill>
                <a:srgbClr val="FFFF00"/>
              </a:solidFill>
            </c:spPr>
            <c:extLst>
              <c:ext xmlns:c16="http://schemas.microsoft.com/office/drawing/2014/chart" uri="{C3380CC4-5D6E-409C-BE32-E72D297353CC}">
                <c16:uniqueId val="{00000005-9F13-4C12-A280-5F243C5E59E7}"/>
              </c:ext>
            </c:extLst>
          </c:dPt>
          <c:dPt>
            <c:idx val="3"/>
            <c:invertIfNegative val="0"/>
            <c:bubble3D val="0"/>
            <c:spPr>
              <a:solidFill>
                <a:srgbClr val="00B050"/>
              </a:solidFill>
            </c:spPr>
            <c:extLst>
              <c:ext xmlns:c16="http://schemas.microsoft.com/office/drawing/2014/chart" uri="{C3380CC4-5D6E-409C-BE32-E72D297353CC}">
                <c16:uniqueId val="{00000007-9F13-4C12-A280-5F243C5E59E7}"/>
              </c:ext>
            </c:extLst>
          </c:dPt>
          <c:dPt>
            <c:idx val="4"/>
            <c:invertIfNegative val="0"/>
            <c:bubble3D val="0"/>
            <c:spPr>
              <a:solidFill>
                <a:srgbClr val="FFC000"/>
              </a:solidFill>
            </c:spPr>
            <c:extLst>
              <c:ext xmlns:c16="http://schemas.microsoft.com/office/drawing/2014/chart" uri="{C3380CC4-5D6E-409C-BE32-E72D297353CC}">
                <c16:uniqueId val="{00000009-9F13-4C12-A280-5F243C5E59E7}"/>
              </c:ext>
            </c:extLst>
          </c:dPt>
          <c:dPt>
            <c:idx val="5"/>
            <c:invertIfNegative val="0"/>
            <c:bubble3D val="0"/>
            <c:spPr>
              <a:solidFill>
                <a:srgbClr val="00B0F0"/>
              </a:solidFill>
            </c:spPr>
            <c:extLst>
              <c:ext xmlns:c16="http://schemas.microsoft.com/office/drawing/2014/chart" uri="{C3380CC4-5D6E-409C-BE32-E72D297353CC}">
                <c16:uniqueId val="{0000000B-9F13-4C12-A280-5F243C5E59E7}"/>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'2012'!$C$28:$H$28</c:f>
              <c:strCache>
                <c:ptCount val="6"/>
                <c:pt idx="0">
                  <c:v>CDU</c:v>
                </c:pt>
                <c:pt idx="1">
                  <c:v>SPD</c:v>
                </c:pt>
                <c:pt idx="2">
                  <c:v>FDP</c:v>
                </c:pt>
                <c:pt idx="3">
                  <c:v>Grüne</c:v>
                </c:pt>
                <c:pt idx="4">
                  <c:v>Piraten</c:v>
                </c:pt>
                <c:pt idx="5">
                  <c:v>Sonstige</c:v>
                </c:pt>
              </c:strCache>
            </c:strRef>
          </c:cat>
          <c:val>
            <c:numRef>
              <c:f>'2012'!$C$318:$H$318</c:f>
              <c:numCache>
                <c:formatCode>0.00%</c:formatCode>
                <c:ptCount val="6"/>
                <c:pt idx="0">
                  <c:v>-1.7054123322780002E-2</c:v>
                </c:pt>
                <c:pt idx="1">
                  <c:v>-1.0514096185737981E-2</c:v>
                </c:pt>
                <c:pt idx="2">
                  <c:v>-2.2219206995326396E-2</c:v>
                </c:pt>
                <c:pt idx="3">
                  <c:v>1.0188451680989002E-2</c:v>
                </c:pt>
                <c:pt idx="4">
                  <c:v>8.1818181818181818E-2</c:v>
                </c:pt>
                <c:pt idx="5">
                  <c:v>-1.0473175249294649E-2</c:v>
                </c:pt>
              </c:numCache>
            </c:numRef>
          </c:val>
          <c:extLst>
            <c:ext xmlns:c16="http://schemas.microsoft.com/office/drawing/2014/chart" uri="{C3380CC4-5D6E-409C-BE32-E72D297353CC}">
              <c16:uniqueId val="{0000000C-9F13-4C12-A280-5F243C5E59E7}"/>
            </c:ext>
          </c:extLst>
        </c:ser>
        <c:dLbls>
          <c:showLegendKey val="0"/>
          <c:showVal val="0"/>
          <c:showCatName val="0"/>
          <c:showSerName val="0"/>
          <c:showPercent val="0"/>
          <c:showBubbleSize val="0"/>
        </c:dLbls>
        <c:gapWidth val="150"/>
        <c:axId val="69089152"/>
        <c:axId val="69090688"/>
      </c:barChart>
      <c:catAx>
        <c:axId val="69089152"/>
        <c:scaling>
          <c:orientation val="minMax"/>
        </c:scaling>
        <c:delete val="0"/>
        <c:axPos val="b"/>
        <c:numFmt formatCode="General" sourceLinked="0"/>
        <c:majorTickMark val="out"/>
        <c:minorTickMark val="none"/>
        <c:tickLblPos val="nextTo"/>
        <c:crossAx val="69090688"/>
        <c:crosses val="autoZero"/>
        <c:auto val="1"/>
        <c:lblAlgn val="ctr"/>
        <c:lblOffset val="100"/>
        <c:noMultiLvlLbl val="0"/>
      </c:catAx>
      <c:valAx>
        <c:axId val="69090688"/>
        <c:scaling>
          <c:orientation val="minMax"/>
        </c:scaling>
        <c:delete val="0"/>
        <c:axPos val="l"/>
        <c:majorGridlines/>
        <c:numFmt formatCode="0.00%" sourceLinked="1"/>
        <c:majorTickMark val="out"/>
        <c:minorTickMark val="none"/>
        <c:tickLblPos val="nextTo"/>
        <c:crossAx val="69089152"/>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'2012'!$A$335:$B$335</c:f>
              <c:strCache>
                <c:ptCount val="2"/>
                <c:pt idx="0">
                  <c:v>Briefwahl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7DDA-4B61-B205-706EB3ABF76E}"/>
              </c:ext>
            </c:extLst>
          </c:dPt>
          <c:dPt>
            <c:idx val="1"/>
            <c:bubble3D val="0"/>
            <c:spPr>
              <a:solidFill>
                <a:srgbClr val="FF0000"/>
              </a:solidFill>
            </c:spPr>
            <c:extLst>
              <c:ext xmlns:c16="http://schemas.microsoft.com/office/drawing/2014/chart" uri="{C3380CC4-5D6E-409C-BE32-E72D297353CC}">
                <c16:uniqueId val="{00000003-7DDA-4B61-B205-706EB3ABF76E}"/>
              </c:ext>
            </c:extLst>
          </c:dPt>
          <c:dPt>
            <c:idx val="2"/>
            <c:bubble3D val="0"/>
            <c:spPr>
              <a:solidFill>
                <a:srgbClr val="FFFF00"/>
              </a:solidFill>
            </c:spPr>
            <c:extLst>
              <c:ext xmlns:c16="http://schemas.microsoft.com/office/drawing/2014/chart" uri="{C3380CC4-5D6E-409C-BE32-E72D297353CC}">
                <c16:uniqueId val="{00000005-7DDA-4B61-B205-706EB3ABF76E}"/>
              </c:ext>
            </c:extLst>
          </c:dPt>
          <c:dPt>
            <c:idx val="3"/>
            <c:bubble3D val="0"/>
            <c:spPr>
              <a:solidFill>
                <a:srgbClr val="00B050"/>
              </a:solidFill>
            </c:spPr>
            <c:extLst>
              <c:ext xmlns:c16="http://schemas.microsoft.com/office/drawing/2014/chart" uri="{C3380CC4-5D6E-409C-BE32-E72D297353CC}">
                <c16:uniqueId val="{00000007-7DDA-4B61-B205-706EB3ABF76E}"/>
              </c:ext>
            </c:extLst>
          </c:dPt>
          <c:dPt>
            <c:idx val="4"/>
            <c:bubble3D val="0"/>
            <c:spPr>
              <a:solidFill>
                <a:srgbClr val="FFC000"/>
              </a:solidFill>
            </c:spPr>
            <c:extLst>
              <c:ext xmlns:c16="http://schemas.microsoft.com/office/drawing/2014/chart" uri="{C3380CC4-5D6E-409C-BE32-E72D297353CC}">
                <c16:uniqueId val="{00000009-7DDA-4B61-B205-706EB3ABF76E}"/>
              </c:ext>
            </c:extLst>
          </c:dPt>
          <c:dPt>
            <c:idx val="5"/>
            <c:bubble3D val="0"/>
            <c:spPr>
              <a:solidFill>
                <a:srgbClr val="00B0F0"/>
              </a:solidFill>
            </c:spPr>
            <c:extLst>
              <c:ext xmlns:c16="http://schemas.microsoft.com/office/drawing/2014/chart" uri="{C3380CC4-5D6E-409C-BE32-E72D297353CC}">
                <c16:uniqueId val="{0000000B-7DDA-4B61-B205-706EB3ABF76E}"/>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7DDA-4B61-B205-706EB3ABF76E}"/>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'2012'!$C$28:$H$28</c:f>
              <c:strCache>
                <c:ptCount val="6"/>
                <c:pt idx="0">
                  <c:v>CDU</c:v>
                </c:pt>
                <c:pt idx="1">
                  <c:v>SPD</c:v>
                </c:pt>
                <c:pt idx="2">
                  <c:v>FDP</c:v>
                </c:pt>
                <c:pt idx="3">
                  <c:v>Grüne</c:v>
                </c:pt>
                <c:pt idx="4">
                  <c:v>Piraten</c:v>
                </c:pt>
                <c:pt idx="5">
                  <c:v>Sonstige</c:v>
                </c:pt>
              </c:strCache>
            </c:strRef>
          </c:cat>
          <c:val>
            <c:numRef>
              <c:f>'2012'!$C$335:$H$335</c:f>
              <c:numCache>
                <c:formatCode>0.00%</c:formatCode>
                <c:ptCount val="6"/>
                <c:pt idx="0">
                  <c:v>0.54485363550519361</c:v>
                </c:pt>
                <c:pt idx="1">
                  <c:v>0.24834749763928235</c:v>
                </c:pt>
                <c:pt idx="2">
                  <c:v>4.8158640226628892E-2</c:v>
                </c:pt>
                <c:pt idx="3">
                  <c:v>6.7044381491973559E-2</c:v>
                </c:pt>
                <c:pt idx="4">
                  <c:v>6.6100094428706332E-2</c:v>
                </c:pt>
                <c:pt idx="5">
                  <c:v>2.5495750708215296E-2</c:v>
                </c:pt>
              </c:numCache>
            </c:numRef>
          </c:val>
          <c:extLst>
            <c:ext xmlns:c16="http://schemas.microsoft.com/office/drawing/2014/chart" uri="{C3380CC4-5D6E-409C-BE32-E72D297353CC}">
              <c16:uniqueId val="{0000000C-7DDA-4B61-B205-706EB3ABF76E}"/>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'2012'!$A$336:$B$336</c:f>
              <c:strCache>
                <c:ptCount val="2"/>
                <c:pt idx="0">
                  <c:v>Briefwahl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478F-443A-A8E1-B6A2EDFDBE9C}"/>
              </c:ext>
            </c:extLst>
          </c:dPt>
          <c:dPt>
            <c:idx val="1"/>
            <c:invertIfNegative val="0"/>
            <c:bubble3D val="0"/>
            <c:spPr>
              <a:solidFill>
                <a:srgbClr val="FF0000"/>
              </a:solidFill>
            </c:spPr>
            <c:extLst>
              <c:ext xmlns:c16="http://schemas.microsoft.com/office/drawing/2014/chart" uri="{C3380CC4-5D6E-409C-BE32-E72D297353CC}">
                <c16:uniqueId val="{00000003-478F-443A-A8E1-B6A2EDFDBE9C}"/>
              </c:ext>
            </c:extLst>
          </c:dPt>
          <c:dPt>
            <c:idx val="2"/>
            <c:invertIfNegative val="0"/>
            <c:bubble3D val="0"/>
            <c:spPr>
              <a:solidFill>
                <a:srgbClr val="FFFF00"/>
              </a:solidFill>
            </c:spPr>
            <c:extLst>
              <c:ext xmlns:c16="http://schemas.microsoft.com/office/drawing/2014/chart" uri="{C3380CC4-5D6E-409C-BE32-E72D297353CC}">
                <c16:uniqueId val="{00000005-478F-443A-A8E1-B6A2EDFDBE9C}"/>
              </c:ext>
            </c:extLst>
          </c:dPt>
          <c:dPt>
            <c:idx val="3"/>
            <c:invertIfNegative val="0"/>
            <c:bubble3D val="0"/>
            <c:spPr>
              <a:solidFill>
                <a:srgbClr val="00B050"/>
              </a:solidFill>
            </c:spPr>
            <c:extLst>
              <c:ext xmlns:c16="http://schemas.microsoft.com/office/drawing/2014/chart" uri="{C3380CC4-5D6E-409C-BE32-E72D297353CC}">
                <c16:uniqueId val="{00000007-478F-443A-A8E1-B6A2EDFDBE9C}"/>
              </c:ext>
            </c:extLst>
          </c:dPt>
          <c:dPt>
            <c:idx val="4"/>
            <c:invertIfNegative val="0"/>
            <c:bubble3D val="0"/>
            <c:spPr>
              <a:solidFill>
                <a:srgbClr val="FFC000"/>
              </a:solidFill>
            </c:spPr>
            <c:extLst>
              <c:ext xmlns:c16="http://schemas.microsoft.com/office/drawing/2014/chart" uri="{C3380CC4-5D6E-409C-BE32-E72D297353CC}">
                <c16:uniqueId val="{00000009-478F-443A-A8E1-B6A2EDFDBE9C}"/>
              </c:ext>
            </c:extLst>
          </c:dPt>
          <c:dPt>
            <c:idx val="5"/>
            <c:invertIfNegative val="0"/>
            <c:bubble3D val="0"/>
            <c:spPr>
              <a:solidFill>
                <a:srgbClr val="00B0F0"/>
              </a:solidFill>
            </c:spPr>
            <c:extLst>
              <c:ext xmlns:c16="http://schemas.microsoft.com/office/drawing/2014/chart" uri="{C3380CC4-5D6E-409C-BE32-E72D297353CC}">
                <c16:uniqueId val="{0000000B-478F-443A-A8E1-B6A2EDFDBE9C}"/>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'2012'!$C$28:$H$28</c:f>
              <c:strCache>
                <c:ptCount val="6"/>
                <c:pt idx="0">
                  <c:v>CDU</c:v>
                </c:pt>
                <c:pt idx="1">
                  <c:v>SPD</c:v>
                </c:pt>
                <c:pt idx="2">
                  <c:v>FDP</c:v>
                </c:pt>
                <c:pt idx="3">
                  <c:v>Grüne</c:v>
                </c:pt>
                <c:pt idx="4">
                  <c:v>Piraten</c:v>
                </c:pt>
                <c:pt idx="5">
                  <c:v>Sonstige</c:v>
                </c:pt>
              </c:strCache>
            </c:strRef>
          </c:cat>
          <c:val>
            <c:numRef>
              <c:f>'2012'!$C$336:$H$336</c:f>
              <c:numCache>
                <c:formatCode>0.00%</c:formatCode>
                <c:ptCount val="6"/>
                <c:pt idx="0">
                  <c:v>-7.1265625146084144E-3</c:v>
                </c:pt>
                <c:pt idx="1">
                  <c:v>1.7324395329051334E-2</c:v>
                </c:pt>
                <c:pt idx="2">
                  <c:v>-3.1874363073701138E-2</c:v>
                </c:pt>
                <c:pt idx="3">
                  <c:v>4.3381108649108574E-3</c:v>
                </c:pt>
                <c:pt idx="4">
                  <c:v>6.6100094428706332E-2</c:v>
                </c:pt>
                <c:pt idx="5">
                  <c:v>-1.4033268979149693E-2</c:v>
                </c:pt>
              </c:numCache>
            </c:numRef>
          </c:val>
          <c:extLst>
            <c:ext xmlns:c16="http://schemas.microsoft.com/office/drawing/2014/chart" uri="{C3380CC4-5D6E-409C-BE32-E72D297353CC}">
              <c16:uniqueId val="{0000000C-478F-443A-A8E1-B6A2EDFDBE9C}"/>
            </c:ext>
          </c:extLst>
        </c:ser>
        <c:dLbls>
          <c:showLegendKey val="0"/>
          <c:showVal val="0"/>
          <c:showCatName val="0"/>
          <c:showSerName val="0"/>
          <c:showPercent val="0"/>
          <c:showBubbleSize val="0"/>
        </c:dLbls>
        <c:gapWidth val="150"/>
        <c:axId val="69169920"/>
        <c:axId val="69171456"/>
      </c:barChart>
      <c:catAx>
        <c:axId val="69169920"/>
        <c:scaling>
          <c:orientation val="minMax"/>
        </c:scaling>
        <c:delete val="0"/>
        <c:axPos val="b"/>
        <c:numFmt formatCode="General" sourceLinked="0"/>
        <c:majorTickMark val="out"/>
        <c:minorTickMark val="none"/>
        <c:tickLblPos val="nextTo"/>
        <c:crossAx val="69171456"/>
        <c:crosses val="autoZero"/>
        <c:auto val="1"/>
        <c:lblAlgn val="ctr"/>
        <c:lblOffset val="100"/>
        <c:noMultiLvlLbl val="0"/>
      </c:catAx>
      <c:valAx>
        <c:axId val="69171456"/>
        <c:scaling>
          <c:orientation val="minMax"/>
        </c:scaling>
        <c:delete val="0"/>
        <c:axPos val="l"/>
        <c:majorGridlines/>
        <c:numFmt formatCode="0.00%" sourceLinked="1"/>
        <c:majorTickMark val="out"/>
        <c:minorTickMark val="none"/>
        <c:tickLblPos val="nextTo"/>
        <c:crossAx val="69169920"/>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'2012'!$A$353:$B$353</c:f>
              <c:strCache>
                <c:ptCount val="2"/>
                <c:pt idx="0">
                  <c:v>332-Stadt Beverungen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C023-48E3-98F6-1D6B60F776E9}"/>
              </c:ext>
            </c:extLst>
          </c:dPt>
          <c:dPt>
            <c:idx val="1"/>
            <c:bubble3D val="0"/>
            <c:spPr>
              <a:solidFill>
                <a:srgbClr val="FF0000"/>
              </a:solidFill>
            </c:spPr>
            <c:extLst>
              <c:ext xmlns:c16="http://schemas.microsoft.com/office/drawing/2014/chart" uri="{C3380CC4-5D6E-409C-BE32-E72D297353CC}">
                <c16:uniqueId val="{00000003-C023-48E3-98F6-1D6B60F776E9}"/>
              </c:ext>
            </c:extLst>
          </c:dPt>
          <c:dPt>
            <c:idx val="2"/>
            <c:bubble3D val="0"/>
            <c:spPr>
              <a:solidFill>
                <a:srgbClr val="FFFF00"/>
              </a:solidFill>
            </c:spPr>
            <c:extLst>
              <c:ext xmlns:c16="http://schemas.microsoft.com/office/drawing/2014/chart" uri="{C3380CC4-5D6E-409C-BE32-E72D297353CC}">
                <c16:uniqueId val="{00000005-C023-48E3-98F6-1D6B60F776E9}"/>
              </c:ext>
            </c:extLst>
          </c:dPt>
          <c:dPt>
            <c:idx val="3"/>
            <c:bubble3D val="0"/>
            <c:spPr>
              <a:solidFill>
                <a:srgbClr val="00B050"/>
              </a:solidFill>
            </c:spPr>
            <c:extLst>
              <c:ext xmlns:c16="http://schemas.microsoft.com/office/drawing/2014/chart" uri="{C3380CC4-5D6E-409C-BE32-E72D297353CC}">
                <c16:uniqueId val="{00000007-C023-48E3-98F6-1D6B60F776E9}"/>
              </c:ext>
            </c:extLst>
          </c:dPt>
          <c:dPt>
            <c:idx val="4"/>
            <c:bubble3D val="0"/>
            <c:spPr>
              <a:solidFill>
                <a:srgbClr val="FFC000"/>
              </a:solidFill>
            </c:spPr>
            <c:extLst>
              <c:ext xmlns:c16="http://schemas.microsoft.com/office/drawing/2014/chart" uri="{C3380CC4-5D6E-409C-BE32-E72D297353CC}">
                <c16:uniqueId val="{00000009-C023-48E3-98F6-1D6B60F776E9}"/>
              </c:ext>
            </c:extLst>
          </c:dPt>
          <c:dPt>
            <c:idx val="5"/>
            <c:bubble3D val="0"/>
            <c:spPr>
              <a:solidFill>
                <a:srgbClr val="00B0F0"/>
              </a:solidFill>
            </c:spPr>
            <c:extLst>
              <c:ext xmlns:c16="http://schemas.microsoft.com/office/drawing/2014/chart" uri="{C3380CC4-5D6E-409C-BE32-E72D297353CC}">
                <c16:uniqueId val="{0000000B-C023-48E3-98F6-1D6B60F776E9}"/>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C023-48E3-98F6-1D6B60F776E9}"/>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'2012'!$C$28:$H$28</c:f>
              <c:strCache>
                <c:ptCount val="6"/>
                <c:pt idx="0">
                  <c:v>CDU</c:v>
                </c:pt>
                <c:pt idx="1">
                  <c:v>SPD</c:v>
                </c:pt>
                <c:pt idx="2">
                  <c:v>FDP</c:v>
                </c:pt>
                <c:pt idx="3">
                  <c:v>Grüne</c:v>
                </c:pt>
                <c:pt idx="4">
                  <c:v>Piraten</c:v>
                </c:pt>
                <c:pt idx="5">
                  <c:v>Sonstige</c:v>
                </c:pt>
              </c:strCache>
            </c:strRef>
          </c:cat>
          <c:val>
            <c:numRef>
              <c:f>'2012'!$C$353:$H$353</c:f>
              <c:numCache>
                <c:formatCode>0.00%</c:formatCode>
                <c:ptCount val="6"/>
                <c:pt idx="0">
                  <c:v>0.49175482265090231</c:v>
                </c:pt>
                <c:pt idx="1">
                  <c:v>0.31627255756067207</c:v>
                </c:pt>
                <c:pt idx="2">
                  <c:v>4.387056627255756E-2</c:v>
                </c:pt>
                <c:pt idx="3">
                  <c:v>6.129433727442439E-2</c:v>
                </c:pt>
                <c:pt idx="4">
                  <c:v>6.5028002489110143E-2</c:v>
                </c:pt>
                <c:pt idx="5">
                  <c:v>2.1779713752333542E-2</c:v>
                </c:pt>
              </c:numCache>
            </c:numRef>
          </c:val>
          <c:extLst>
            <c:ext xmlns:c16="http://schemas.microsoft.com/office/drawing/2014/chart" uri="{C3380CC4-5D6E-409C-BE32-E72D297353CC}">
              <c16:uniqueId val="{0000000C-C023-48E3-98F6-1D6B60F776E9}"/>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'2012'!$A$354:$B$354</c:f>
              <c:strCache>
                <c:ptCount val="2"/>
                <c:pt idx="0">
                  <c:v>332-Stadt Beverungen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99EB-4473-93B9-192BF2D1CA1E}"/>
              </c:ext>
            </c:extLst>
          </c:dPt>
          <c:dPt>
            <c:idx val="1"/>
            <c:invertIfNegative val="0"/>
            <c:bubble3D val="0"/>
            <c:spPr>
              <a:solidFill>
                <a:srgbClr val="FF0000"/>
              </a:solidFill>
            </c:spPr>
            <c:extLst>
              <c:ext xmlns:c16="http://schemas.microsoft.com/office/drawing/2014/chart" uri="{C3380CC4-5D6E-409C-BE32-E72D297353CC}">
                <c16:uniqueId val="{00000003-99EB-4473-93B9-192BF2D1CA1E}"/>
              </c:ext>
            </c:extLst>
          </c:dPt>
          <c:dPt>
            <c:idx val="2"/>
            <c:invertIfNegative val="0"/>
            <c:bubble3D val="0"/>
            <c:spPr>
              <a:solidFill>
                <a:srgbClr val="FFFF00"/>
              </a:solidFill>
            </c:spPr>
            <c:extLst>
              <c:ext xmlns:c16="http://schemas.microsoft.com/office/drawing/2014/chart" uri="{C3380CC4-5D6E-409C-BE32-E72D297353CC}">
                <c16:uniqueId val="{00000005-99EB-4473-93B9-192BF2D1CA1E}"/>
              </c:ext>
            </c:extLst>
          </c:dPt>
          <c:dPt>
            <c:idx val="3"/>
            <c:invertIfNegative val="0"/>
            <c:bubble3D val="0"/>
            <c:spPr>
              <a:solidFill>
                <a:srgbClr val="00B050"/>
              </a:solidFill>
            </c:spPr>
            <c:extLst>
              <c:ext xmlns:c16="http://schemas.microsoft.com/office/drawing/2014/chart" uri="{C3380CC4-5D6E-409C-BE32-E72D297353CC}">
                <c16:uniqueId val="{00000007-99EB-4473-93B9-192BF2D1CA1E}"/>
              </c:ext>
            </c:extLst>
          </c:dPt>
          <c:dPt>
            <c:idx val="4"/>
            <c:invertIfNegative val="0"/>
            <c:bubble3D val="0"/>
            <c:spPr>
              <a:solidFill>
                <a:srgbClr val="FFC000"/>
              </a:solidFill>
            </c:spPr>
            <c:extLst>
              <c:ext xmlns:c16="http://schemas.microsoft.com/office/drawing/2014/chart" uri="{C3380CC4-5D6E-409C-BE32-E72D297353CC}">
                <c16:uniqueId val="{00000009-99EB-4473-93B9-192BF2D1CA1E}"/>
              </c:ext>
            </c:extLst>
          </c:dPt>
          <c:dPt>
            <c:idx val="5"/>
            <c:invertIfNegative val="0"/>
            <c:bubble3D val="0"/>
            <c:spPr>
              <a:solidFill>
                <a:srgbClr val="00B0F0"/>
              </a:solidFill>
            </c:spPr>
            <c:extLst>
              <c:ext xmlns:c16="http://schemas.microsoft.com/office/drawing/2014/chart" uri="{C3380CC4-5D6E-409C-BE32-E72D297353CC}">
                <c16:uniqueId val="{0000000B-99EB-4473-93B9-192BF2D1CA1E}"/>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'2012'!$C$28:$H$28</c:f>
              <c:strCache>
                <c:ptCount val="6"/>
                <c:pt idx="0">
                  <c:v>CDU</c:v>
                </c:pt>
                <c:pt idx="1">
                  <c:v>SPD</c:v>
                </c:pt>
                <c:pt idx="2">
                  <c:v>FDP</c:v>
                </c:pt>
                <c:pt idx="3">
                  <c:v>Grüne</c:v>
                </c:pt>
                <c:pt idx="4">
                  <c:v>Piraten</c:v>
                </c:pt>
                <c:pt idx="5">
                  <c:v>Sonstige</c:v>
                </c:pt>
              </c:strCache>
            </c:strRef>
          </c:cat>
          <c:val>
            <c:numRef>
              <c:f>'2012'!$C$354:$H$354</c:f>
              <c:numCache>
                <c:formatCode>0.00%</c:formatCode>
                <c:ptCount val="6"/>
                <c:pt idx="0">
                  <c:v>-3.7375141805904954E-2</c:v>
                </c:pt>
                <c:pt idx="1">
                  <c:v>3.1308873431480311E-2</c:v>
                </c:pt>
                <c:pt idx="2">
                  <c:v>-1.5316576363820125E-2</c:v>
                </c:pt>
                <c:pt idx="3">
                  <c:v>-3.6106233189923953E-3</c:v>
                </c:pt>
                <c:pt idx="4">
                  <c:v>6.5028002489110143E-2</c:v>
                </c:pt>
                <c:pt idx="5">
                  <c:v>4.1822355870000938E-3</c:v>
                </c:pt>
              </c:numCache>
            </c:numRef>
          </c:val>
          <c:extLst>
            <c:ext xmlns:c16="http://schemas.microsoft.com/office/drawing/2014/chart" uri="{C3380CC4-5D6E-409C-BE32-E72D297353CC}">
              <c16:uniqueId val="{0000000C-99EB-4473-93B9-192BF2D1CA1E}"/>
            </c:ext>
          </c:extLst>
        </c:ser>
        <c:dLbls>
          <c:showLegendKey val="0"/>
          <c:showVal val="0"/>
          <c:showCatName val="0"/>
          <c:showSerName val="0"/>
          <c:showPercent val="0"/>
          <c:showBubbleSize val="0"/>
        </c:dLbls>
        <c:gapWidth val="150"/>
        <c:axId val="69206016"/>
        <c:axId val="69207552"/>
      </c:barChart>
      <c:catAx>
        <c:axId val="69206016"/>
        <c:scaling>
          <c:orientation val="minMax"/>
        </c:scaling>
        <c:delete val="0"/>
        <c:axPos val="b"/>
        <c:numFmt formatCode="General" sourceLinked="0"/>
        <c:majorTickMark val="out"/>
        <c:minorTickMark val="none"/>
        <c:tickLblPos val="nextTo"/>
        <c:crossAx val="69207552"/>
        <c:crosses val="autoZero"/>
        <c:auto val="1"/>
        <c:lblAlgn val="ctr"/>
        <c:lblOffset val="100"/>
        <c:noMultiLvlLbl val="0"/>
      </c:catAx>
      <c:valAx>
        <c:axId val="69207552"/>
        <c:scaling>
          <c:orientation val="minMax"/>
        </c:scaling>
        <c:delete val="0"/>
        <c:axPos val="l"/>
        <c:majorGridlines/>
        <c:numFmt formatCode="0.00%" sourceLinked="1"/>
        <c:majorTickMark val="out"/>
        <c:minorTickMark val="none"/>
        <c:tickLblPos val="nextTo"/>
        <c:crossAx val="6920601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34" Type="http://schemas.openxmlformats.org/officeDocument/2006/relationships/chart" Target="../charts/chart34.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chart" Target="../charts/chart33.xml"/><Relationship Id="rId38" Type="http://schemas.openxmlformats.org/officeDocument/2006/relationships/chart" Target="../charts/chart38.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chart" Target="../charts/chart32.xml"/><Relationship Id="rId37" Type="http://schemas.openxmlformats.org/officeDocument/2006/relationships/chart" Target="../charts/chart37.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chart" Target="../charts/chart36.xml"/><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chart" Target="../charts/chart31.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chart" Target="../charts/chart35.xml"/></Relationships>
</file>

<file path=xl/drawings/_rels/drawing2.xml.rels><?xml version="1.0" encoding="UTF-8" standalone="yes"?>
<Relationships xmlns="http://schemas.openxmlformats.org/package/2006/relationships"><Relationship Id="rId8" Type="http://schemas.openxmlformats.org/officeDocument/2006/relationships/chart" Target="../charts/chart46.xml"/><Relationship Id="rId13" Type="http://schemas.openxmlformats.org/officeDocument/2006/relationships/chart" Target="../charts/chart51.xml"/><Relationship Id="rId18" Type="http://schemas.openxmlformats.org/officeDocument/2006/relationships/chart" Target="../charts/chart56.xml"/><Relationship Id="rId3" Type="http://schemas.openxmlformats.org/officeDocument/2006/relationships/chart" Target="../charts/chart41.xml"/><Relationship Id="rId7" Type="http://schemas.openxmlformats.org/officeDocument/2006/relationships/chart" Target="../charts/chart45.xml"/><Relationship Id="rId12" Type="http://schemas.openxmlformats.org/officeDocument/2006/relationships/chart" Target="../charts/chart50.xml"/><Relationship Id="rId17" Type="http://schemas.openxmlformats.org/officeDocument/2006/relationships/chart" Target="../charts/chart55.xml"/><Relationship Id="rId2" Type="http://schemas.openxmlformats.org/officeDocument/2006/relationships/chart" Target="../charts/chart40.xml"/><Relationship Id="rId16" Type="http://schemas.openxmlformats.org/officeDocument/2006/relationships/chart" Target="../charts/chart54.xml"/><Relationship Id="rId1" Type="http://schemas.openxmlformats.org/officeDocument/2006/relationships/chart" Target="../charts/chart39.xml"/><Relationship Id="rId6" Type="http://schemas.openxmlformats.org/officeDocument/2006/relationships/chart" Target="../charts/chart44.xml"/><Relationship Id="rId11" Type="http://schemas.openxmlformats.org/officeDocument/2006/relationships/chart" Target="../charts/chart49.xml"/><Relationship Id="rId5" Type="http://schemas.openxmlformats.org/officeDocument/2006/relationships/chart" Target="../charts/chart43.xml"/><Relationship Id="rId15" Type="http://schemas.openxmlformats.org/officeDocument/2006/relationships/chart" Target="../charts/chart53.xml"/><Relationship Id="rId10" Type="http://schemas.openxmlformats.org/officeDocument/2006/relationships/chart" Target="../charts/chart48.xml"/><Relationship Id="rId19" Type="http://schemas.openxmlformats.org/officeDocument/2006/relationships/chart" Target="../charts/chart57.xml"/><Relationship Id="rId4" Type="http://schemas.openxmlformats.org/officeDocument/2006/relationships/chart" Target="../charts/chart42.xml"/><Relationship Id="rId9" Type="http://schemas.openxmlformats.org/officeDocument/2006/relationships/chart" Target="../charts/chart47.xml"/><Relationship Id="rId14" Type="http://schemas.openxmlformats.org/officeDocument/2006/relationships/chart" Target="../charts/chart5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65.xml"/><Relationship Id="rId13" Type="http://schemas.openxmlformats.org/officeDocument/2006/relationships/chart" Target="../charts/chart70.xml"/><Relationship Id="rId18" Type="http://schemas.openxmlformats.org/officeDocument/2006/relationships/chart" Target="../charts/chart75.xml"/><Relationship Id="rId26" Type="http://schemas.openxmlformats.org/officeDocument/2006/relationships/chart" Target="../charts/chart83.xml"/><Relationship Id="rId3" Type="http://schemas.openxmlformats.org/officeDocument/2006/relationships/chart" Target="../charts/chart60.xml"/><Relationship Id="rId21" Type="http://schemas.openxmlformats.org/officeDocument/2006/relationships/chart" Target="../charts/chart78.xml"/><Relationship Id="rId34" Type="http://schemas.openxmlformats.org/officeDocument/2006/relationships/chart" Target="../charts/chart91.xml"/><Relationship Id="rId7" Type="http://schemas.openxmlformats.org/officeDocument/2006/relationships/chart" Target="../charts/chart64.xml"/><Relationship Id="rId12" Type="http://schemas.openxmlformats.org/officeDocument/2006/relationships/chart" Target="../charts/chart69.xml"/><Relationship Id="rId17" Type="http://schemas.openxmlformats.org/officeDocument/2006/relationships/chart" Target="../charts/chart74.xml"/><Relationship Id="rId25" Type="http://schemas.openxmlformats.org/officeDocument/2006/relationships/chart" Target="../charts/chart82.xml"/><Relationship Id="rId33" Type="http://schemas.openxmlformats.org/officeDocument/2006/relationships/chart" Target="../charts/chart90.xml"/><Relationship Id="rId38" Type="http://schemas.openxmlformats.org/officeDocument/2006/relationships/chart" Target="../charts/chart95.xml"/><Relationship Id="rId2" Type="http://schemas.openxmlformats.org/officeDocument/2006/relationships/chart" Target="../charts/chart59.xml"/><Relationship Id="rId16" Type="http://schemas.openxmlformats.org/officeDocument/2006/relationships/chart" Target="../charts/chart73.xml"/><Relationship Id="rId20" Type="http://schemas.openxmlformats.org/officeDocument/2006/relationships/chart" Target="../charts/chart77.xml"/><Relationship Id="rId29" Type="http://schemas.openxmlformats.org/officeDocument/2006/relationships/chart" Target="../charts/chart86.xml"/><Relationship Id="rId1" Type="http://schemas.openxmlformats.org/officeDocument/2006/relationships/chart" Target="../charts/chart58.xml"/><Relationship Id="rId6" Type="http://schemas.openxmlformats.org/officeDocument/2006/relationships/chart" Target="../charts/chart63.xml"/><Relationship Id="rId11" Type="http://schemas.openxmlformats.org/officeDocument/2006/relationships/chart" Target="../charts/chart68.xml"/><Relationship Id="rId24" Type="http://schemas.openxmlformats.org/officeDocument/2006/relationships/chart" Target="../charts/chart81.xml"/><Relationship Id="rId32" Type="http://schemas.openxmlformats.org/officeDocument/2006/relationships/chart" Target="../charts/chart89.xml"/><Relationship Id="rId37" Type="http://schemas.openxmlformats.org/officeDocument/2006/relationships/chart" Target="../charts/chart94.xml"/><Relationship Id="rId5" Type="http://schemas.openxmlformats.org/officeDocument/2006/relationships/chart" Target="../charts/chart62.xml"/><Relationship Id="rId15" Type="http://schemas.openxmlformats.org/officeDocument/2006/relationships/chart" Target="../charts/chart72.xml"/><Relationship Id="rId23" Type="http://schemas.openxmlformats.org/officeDocument/2006/relationships/chart" Target="../charts/chart80.xml"/><Relationship Id="rId28" Type="http://schemas.openxmlformats.org/officeDocument/2006/relationships/chart" Target="../charts/chart85.xml"/><Relationship Id="rId36" Type="http://schemas.openxmlformats.org/officeDocument/2006/relationships/chart" Target="../charts/chart93.xml"/><Relationship Id="rId10" Type="http://schemas.openxmlformats.org/officeDocument/2006/relationships/chart" Target="../charts/chart67.xml"/><Relationship Id="rId19" Type="http://schemas.openxmlformats.org/officeDocument/2006/relationships/chart" Target="../charts/chart76.xml"/><Relationship Id="rId31" Type="http://schemas.openxmlformats.org/officeDocument/2006/relationships/chart" Target="../charts/chart88.xml"/><Relationship Id="rId4" Type="http://schemas.openxmlformats.org/officeDocument/2006/relationships/chart" Target="../charts/chart61.xml"/><Relationship Id="rId9" Type="http://schemas.openxmlformats.org/officeDocument/2006/relationships/chart" Target="../charts/chart66.xml"/><Relationship Id="rId14" Type="http://schemas.openxmlformats.org/officeDocument/2006/relationships/chart" Target="../charts/chart71.xml"/><Relationship Id="rId22" Type="http://schemas.openxmlformats.org/officeDocument/2006/relationships/chart" Target="../charts/chart79.xml"/><Relationship Id="rId27" Type="http://schemas.openxmlformats.org/officeDocument/2006/relationships/chart" Target="../charts/chart84.xml"/><Relationship Id="rId30" Type="http://schemas.openxmlformats.org/officeDocument/2006/relationships/chart" Target="../charts/chart87.xml"/><Relationship Id="rId35" Type="http://schemas.openxmlformats.org/officeDocument/2006/relationships/chart" Target="../charts/chart92.xml"/></Relationships>
</file>

<file path=xl/drawings/drawing1.xml><?xml version="1.0" encoding="utf-8"?>
<xdr:wsDr xmlns:xdr="http://schemas.openxmlformats.org/drawingml/2006/spreadsheetDrawing" xmlns:a="http://schemas.openxmlformats.org/drawingml/2006/main">
  <xdr:twoCellAnchor>
    <xdr:from>
      <xdr:col>0</xdr:col>
      <xdr:colOff>0</xdr:colOff>
      <xdr:row>26</xdr:row>
      <xdr:rowOff>0</xdr:rowOff>
    </xdr:from>
    <xdr:to>
      <xdr:col>7</xdr:col>
      <xdr:colOff>104775</xdr:colOff>
      <xdr:row>42</xdr:row>
      <xdr:rowOff>152400</xdr:rowOff>
    </xdr:to>
    <xdr:graphicFrame macro="">
      <xdr:nvGraphicFramePr>
        <xdr:cNvPr id="2" name="Diagramm 1">
          <a:extLst>
            <a:ext uri="{FF2B5EF4-FFF2-40B4-BE49-F238E27FC236}">
              <a16:creationId xmlns:a16="http://schemas.microsoft.com/office/drawing/2014/main" id="{A42D62B8-A918-469F-875C-36802244F08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104775</xdr:colOff>
      <xdr:row>26</xdr:row>
      <xdr:rowOff>0</xdr:rowOff>
    </xdr:from>
    <xdr:to>
      <xdr:col>17</xdr:col>
      <xdr:colOff>390525</xdr:colOff>
      <xdr:row>42</xdr:row>
      <xdr:rowOff>152400</xdr:rowOff>
    </xdr:to>
    <xdr:graphicFrame macro="">
      <xdr:nvGraphicFramePr>
        <xdr:cNvPr id="3" name="Diagramm 2">
          <a:extLst>
            <a:ext uri="{FF2B5EF4-FFF2-40B4-BE49-F238E27FC236}">
              <a16:creationId xmlns:a16="http://schemas.microsoft.com/office/drawing/2014/main" id="{D172E397-B640-46EB-8DBF-841A66E0B1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104775</xdr:colOff>
      <xdr:row>44</xdr:row>
      <xdr:rowOff>0</xdr:rowOff>
    </xdr:from>
    <xdr:to>
      <xdr:col>17</xdr:col>
      <xdr:colOff>390525</xdr:colOff>
      <xdr:row>60</xdr:row>
      <xdr:rowOff>152400</xdr:rowOff>
    </xdr:to>
    <xdr:graphicFrame macro="">
      <xdr:nvGraphicFramePr>
        <xdr:cNvPr id="68" name="Diagramm 67">
          <a:extLst>
            <a:ext uri="{FF2B5EF4-FFF2-40B4-BE49-F238E27FC236}">
              <a16:creationId xmlns:a16="http://schemas.microsoft.com/office/drawing/2014/main" id="{300E236C-C358-4CB7-B663-6D4E13B9E6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44</xdr:row>
      <xdr:rowOff>0</xdr:rowOff>
    </xdr:from>
    <xdr:to>
      <xdr:col>7</xdr:col>
      <xdr:colOff>104775</xdr:colOff>
      <xdr:row>60</xdr:row>
      <xdr:rowOff>152400</xdr:rowOff>
    </xdr:to>
    <xdr:graphicFrame macro="">
      <xdr:nvGraphicFramePr>
        <xdr:cNvPr id="69" name="Diagramm 68">
          <a:extLst>
            <a:ext uri="{FF2B5EF4-FFF2-40B4-BE49-F238E27FC236}">
              <a16:creationId xmlns:a16="http://schemas.microsoft.com/office/drawing/2014/main" id="{97E78E94-D80C-46A8-89F4-C7734AC99C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104775</xdr:colOff>
      <xdr:row>62</xdr:row>
      <xdr:rowOff>0</xdr:rowOff>
    </xdr:from>
    <xdr:to>
      <xdr:col>17</xdr:col>
      <xdr:colOff>390525</xdr:colOff>
      <xdr:row>78</xdr:row>
      <xdr:rowOff>152400</xdr:rowOff>
    </xdr:to>
    <xdr:graphicFrame macro="">
      <xdr:nvGraphicFramePr>
        <xdr:cNvPr id="70" name="Diagramm 69">
          <a:extLst>
            <a:ext uri="{FF2B5EF4-FFF2-40B4-BE49-F238E27FC236}">
              <a16:creationId xmlns:a16="http://schemas.microsoft.com/office/drawing/2014/main" id="{731E5661-01F7-4BA4-B5D2-8098A72E64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62</xdr:row>
      <xdr:rowOff>0</xdr:rowOff>
    </xdr:from>
    <xdr:to>
      <xdr:col>7</xdr:col>
      <xdr:colOff>104775</xdr:colOff>
      <xdr:row>78</xdr:row>
      <xdr:rowOff>152400</xdr:rowOff>
    </xdr:to>
    <xdr:graphicFrame macro="">
      <xdr:nvGraphicFramePr>
        <xdr:cNvPr id="71" name="Diagramm 70">
          <a:extLst>
            <a:ext uri="{FF2B5EF4-FFF2-40B4-BE49-F238E27FC236}">
              <a16:creationId xmlns:a16="http://schemas.microsoft.com/office/drawing/2014/main" id="{248F912F-FEB0-48EC-A422-50FB11DC7D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104775</xdr:colOff>
      <xdr:row>80</xdr:row>
      <xdr:rowOff>0</xdr:rowOff>
    </xdr:from>
    <xdr:to>
      <xdr:col>17</xdr:col>
      <xdr:colOff>390525</xdr:colOff>
      <xdr:row>96</xdr:row>
      <xdr:rowOff>152400</xdr:rowOff>
    </xdr:to>
    <xdr:graphicFrame macro="">
      <xdr:nvGraphicFramePr>
        <xdr:cNvPr id="72" name="Diagramm 71">
          <a:extLst>
            <a:ext uri="{FF2B5EF4-FFF2-40B4-BE49-F238E27FC236}">
              <a16:creationId xmlns:a16="http://schemas.microsoft.com/office/drawing/2014/main" id="{6B2B6E9C-AFA3-49BE-9C99-C6ACD5A5A4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80</xdr:row>
      <xdr:rowOff>0</xdr:rowOff>
    </xdr:from>
    <xdr:to>
      <xdr:col>7</xdr:col>
      <xdr:colOff>104775</xdr:colOff>
      <xdr:row>96</xdr:row>
      <xdr:rowOff>152400</xdr:rowOff>
    </xdr:to>
    <xdr:graphicFrame macro="">
      <xdr:nvGraphicFramePr>
        <xdr:cNvPr id="73" name="Diagramm 72">
          <a:extLst>
            <a:ext uri="{FF2B5EF4-FFF2-40B4-BE49-F238E27FC236}">
              <a16:creationId xmlns:a16="http://schemas.microsoft.com/office/drawing/2014/main" id="{BBFA0ED2-8E4B-4E9D-AABE-0D4C69A820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104775</xdr:colOff>
      <xdr:row>98</xdr:row>
      <xdr:rowOff>0</xdr:rowOff>
    </xdr:from>
    <xdr:to>
      <xdr:col>17</xdr:col>
      <xdr:colOff>390525</xdr:colOff>
      <xdr:row>114</xdr:row>
      <xdr:rowOff>152400</xdr:rowOff>
    </xdr:to>
    <xdr:graphicFrame macro="">
      <xdr:nvGraphicFramePr>
        <xdr:cNvPr id="74" name="Diagramm 73">
          <a:extLst>
            <a:ext uri="{FF2B5EF4-FFF2-40B4-BE49-F238E27FC236}">
              <a16:creationId xmlns:a16="http://schemas.microsoft.com/office/drawing/2014/main" id="{E0DF83CC-545E-47B9-AA16-C6A17B2641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0</xdr:colOff>
      <xdr:row>98</xdr:row>
      <xdr:rowOff>0</xdr:rowOff>
    </xdr:from>
    <xdr:to>
      <xdr:col>7</xdr:col>
      <xdr:colOff>104775</xdr:colOff>
      <xdr:row>114</xdr:row>
      <xdr:rowOff>152400</xdr:rowOff>
    </xdr:to>
    <xdr:graphicFrame macro="">
      <xdr:nvGraphicFramePr>
        <xdr:cNvPr id="75" name="Diagramm 74">
          <a:extLst>
            <a:ext uri="{FF2B5EF4-FFF2-40B4-BE49-F238E27FC236}">
              <a16:creationId xmlns:a16="http://schemas.microsoft.com/office/drawing/2014/main" id="{F0046789-1B48-44BC-A7A5-63324C9B4E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7</xdr:col>
      <xdr:colOff>104775</xdr:colOff>
      <xdr:row>116</xdr:row>
      <xdr:rowOff>0</xdr:rowOff>
    </xdr:from>
    <xdr:to>
      <xdr:col>17</xdr:col>
      <xdr:colOff>390525</xdr:colOff>
      <xdr:row>132</xdr:row>
      <xdr:rowOff>152400</xdr:rowOff>
    </xdr:to>
    <xdr:graphicFrame macro="">
      <xdr:nvGraphicFramePr>
        <xdr:cNvPr id="76" name="Diagramm 75">
          <a:extLst>
            <a:ext uri="{FF2B5EF4-FFF2-40B4-BE49-F238E27FC236}">
              <a16:creationId xmlns:a16="http://schemas.microsoft.com/office/drawing/2014/main" id="{44BBBE5A-1AC0-4A05-A205-2136505439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0</xdr:colOff>
      <xdr:row>116</xdr:row>
      <xdr:rowOff>0</xdr:rowOff>
    </xdr:from>
    <xdr:to>
      <xdr:col>7</xdr:col>
      <xdr:colOff>104775</xdr:colOff>
      <xdr:row>132</xdr:row>
      <xdr:rowOff>152400</xdr:rowOff>
    </xdr:to>
    <xdr:graphicFrame macro="">
      <xdr:nvGraphicFramePr>
        <xdr:cNvPr id="77" name="Diagramm 76">
          <a:extLst>
            <a:ext uri="{FF2B5EF4-FFF2-40B4-BE49-F238E27FC236}">
              <a16:creationId xmlns:a16="http://schemas.microsoft.com/office/drawing/2014/main" id="{90F4945B-1E43-4E79-BEEF-27CAAC67ADF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95250</xdr:colOff>
      <xdr:row>134</xdr:row>
      <xdr:rowOff>0</xdr:rowOff>
    </xdr:from>
    <xdr:to>
      <xdr:col>17</xdr:col>
      <xdr:colOff>381000</xdr:colOff>
      <xdr:row>150</xdr:row>
      <xdr:rowOff>152400</xdr:rowOff>
    </xdr:to>
    <xdr:graphicFrame macro="">
      <xdr:nvGraphicFramePr>
        <xdr:cNvPr id="78" name="Diagramm 77">
          <a:extLst>
            <a:ext uri="{FF2B5EF4-FFF2-40B4-BE49-F238E27FC236}">
              <a16:creationId xmlns:a16="http://schemas.microsoft.com/office/drawing/2014/main" id="{989663FA-96A2-4D07-B1DF-E11B2D0713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0</xdr:colOff>
      <xdr:row>134</xdr:row>
      <xdr:rowOff>0</xdr:rowOff>
    </xdr:from>
    <xdr:to>
      <xdr:col>7</xdr:col>
      <xdr:colOff>104775</xdr:colOff>
      <xdr:row>150</xdr:row>
      <xdr:rowOff>152400</xdr:rowOff>
    </xdr:to>
    <xdr:graphicFrame macro="">
      <xdr:nvGraphicFramePr>
        <xdr:cNvPr id="79" name="Diagramm 78">
          <a:extLst>
            <a:ext uri="{FF2B5EF4-FFF2-40B4-BE49-F238E27FC236}">
              <a16:creationId xmlns:a16="http://schemas.microsoft.com/office/drawing/2014/main" id="{81CE39CC-57AA-4CAA-BDBF-588279347B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7</xdr:col>
      <xdr:colOff>104775</xdr:colOff>
      <xdr:row>152</xdr:row>
      <xdr:rowOff>0</xdr:rowOff>
    </xdr:from>
    <xdr:to>
      <xdr:col>17</xdr:col>
      <xdr:colOff>390525</xdr:colOff>
      <xdr:row>168</xdr:row>
      <xdr:rowOff>152400</xdr:rowOff>
    </xdr:to>
    <xdr:graphicFrame macro="">
      <xdr:nvGraphicFramePr>
        <xdr:cNvPr id="80" name="Diagramm 79">
          <a:extLst>
            <a:ext uri="{FF2B5EF4-FFF2-40B4-BE49-F238E27FC236}">
              <a16:creationId xmlns:a16="http://schemas.microsoft.com/office/drawing/2014/main" id="{77774C2B-B83C-4F31-887E-FC5C8516B5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0</xdr:col>
      <xdr:colOff>0</xdr:colOff>
      <xdr:row>152</xdr:row>
      <xdr:rowOff>0</xdr:rowOff>
    </xdr:from>
    <xdr:to>
      <xdr:col>7</xdr:col>
      <xdr:colOff>104775</xdr:colOff>
      <xdr:row>168</xdr:row>
      <xdr:rowOff>152400</xdr:rowOff>
    </xdr:to>
    <xdr:graphicFrame macro="">
      <xdr:nvGraphicFramePr>
        <xdr:cNvPr id="81" name="Diagramm 80">
          <a:extLst>
            <a:ext uri="{FF2B5EF4-FFF2-40B4-BE49-F238E27FC236}">
              <a16:creationId xmlns:a16="http://schemas.microsoft.com/office/drawing/2014/main" id="{B3E7437F-6B5C-4689-AA1F-C223798F95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7</xdr:col>
      <xdr:colOff>104775</xdr:colOff>
      <xdr:row>169</xdr:row>
      <xdr:rowOff>152400</xdr:rowOff>
    </xdr:from>
    <xdr:to>
      <xdr:col>17</xdr:col>
      <xdr:colOff>390525</xdr:colOff>
      <xdr:row>186</xdr:row>
      <xdr:rowOff>142875</xdr:rowOff>
    </xdr:to>
    <xdr:graphicFrame macro="">
      <xdr:nvGraphicFramePr>
        <xdr:cNvPr id="82" name="Diagramm 81">
          <a:extLst>
            <a:ext uri="{FF2B5EF4-FFF2-40B4-BE49-F238E27FC236}">
              <a16:creationId xmlns:a16="http://schemas.microsoft.com/office/drawing/2014/main" id="{AD2095BA-334A-4D8F-BEDE-CD9ACC24D2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0</xdr:col>
      <xdr:colOff>0</xdr:colOff>
      <xdr:row>169</xdr:row>
      <xdr:rowOff>152400</xdr:rowOff>
    </xdr:from>
    <xdr:to>
      <xdr:col>7</xdr:col>
      <xdr:colOff>104775</xdr:colOff>
      <xdr:row>186</xdr:row>
      <xdr:rowOff>142875</xdr:rowOff>
    </xdr:to>
    <xdr:graphicFrame macro="">
      <xdr:nvGraphicFramePr>
        <xdr:cNvPr id="83" name="Diagramm 82">
          <a:extLst>
            <a:ext uri="{FF2B5EF4-FFF2-40B4-BE49-F238E27FC236}">
              <a16:creationId xmlns:a16="http://schemas.microsoft.com/office/drawing/2014/main" id="{C1E2BE9A-949B-4C34-89BA-9D8EF808D0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7</xdr:col>
      <xdr:colOff>104775</xdr:colOff>
      <xdr:row>188</xdr:row>
      <xdr:rowOff>0</xdr:rowOff>
    </xdr:from>
    <xdr:to>
      <xdr:col>17</xdr:col>
      <xdr:colOff>390525</xdr:colOff>
      <xdr:row>204</xdr:row>
      <xdr:rowOff>152400</xdr:rowOff>
    </xdr:to>
    <xdr:graphicFrame macro="">
      <xdr:nvGraphicFramePr>
        <xdr:cNvPr id="84" name="Diagramm 83">
          <a:extLst>
            <a:ext uri="{FF2B5EF4-FFF2-40B4-BE49-F238E27FC236}">
              <a16:creationId xmlns:a16="http://schemas.microsoft.com/office/drawing/2014/main" id="{7712B642-61D8-4D56-8723-63A4A23CF0F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0</xdr:col>
      <xdr:colOff>0</xdr:colOff>
      <xdr:row>188</xdr:row>
      <xdr:rowOff>0</xdr:rowOff>
    </xdr:from>
    <xdr:to>
      <xdr:col>7</xdr:col>
      <xdr:colOff>104775</xdr:colOff>
      <xdr:row>204</xdr:row>
      <xdr:rowOff>152400</xdr:rowOff>
    </xdr:to>
    <xdr:graphicFrame macro="">
      <xdr:nvGraphicFramePr>
        <xdr:cNvPr id="85" name="Diagramm 84">
          <a:extLst>
            <a:ext uri="{FF2B5EF4-FFF2-40B4-BE49-F238E27FC236}">
              <a16:creationId xmlns:a16="http://schemas.microsoft.com/office/drawing/2014/main" id="{6879E54D-97F7-4DFA-8B96-97C2C49BC47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7</xdr:col>
      <xdr:colOff>95250</xdr:colOff>
      <xdr:row>206</xdr:row>
      <xdr:rowOff>0</xdr:rowOff>
    </xdr:from>
    <xdr:to>
      <xdr:col>17</xdr:col>
      <xdr:colOff>381000</xdr:colOff>
      <xdr:row>222</xdr:row>
      <xdr:rowOff>152400</xdr:rowOff>
    </xdr:to>
    <xdr:graphicFrame macro="">
      <xdr:nvGraphicFramePr>
        <xdr:cNvPr id="22" name="Diagramm 21">
          <a:extLst>
            <a:ext uri="{FF2B5EF4-FFF2-40B4-BE49-F238E27FC236}">
              <a16:creationId xmlns:a16="http://schemas.microsoft.com/office/drawing/2014/main" id="{26D53D91-C28D-4E3F-96B6-E349E0641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0</xdr:col>
      <xdr:colOff>0</xdr:colOff>
      <xdr:row>206</xdr:row>
      <xdr:rowOff>0</xdr:rowOff>
    </xdr:from>
    <xdr:to>
      <xdr:col>7</xdr:col>
      <xdr:colOff>95250</xdr:colOff>
      <xdr:row>222</xdr:row>
      <xdr:rowOff>152400</xdr:rowOff>
    </xdr:to>
    <xdr:graphicFrame macro="">
      <xdr:nvGraphicFramePr>
        <xdr:cNvPr id="23" name="Diagramm 22">
          <a:extLst>
            <a:ext uri="{FF2B5EF4-FFF2-40B4-BE49-F238E27FC236}">
              <a16:creationId xmlns:a16="http://schemas.microsoft.com/office/drawing/2014/main" id="{9452BCC6-4B17-4B17-A753-8F37F3567B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85725</xdr:colOff>
      <xdr:row>224</xdr:row>
      <xdr:rowOff>0</xdr:rowOff>
    </xdr:from>
    <xdr:to>
      <xdr:col>17</xdr:col>
      <xdr:colOff>371475</xdr:colOff>
      <xdr:row>240</xdr:row>
      <xdr:rowOff>152400</xdr:rowOff>
    </xdr:to>
    <xdr:graphicFrame macro="">
      <xdr:nvGraphicFramePr>
        <xdr:cNvPr id="24" name="Diagramm 23">
          <a:extLst>
            <a:ext uri="{FF2B5EF4-FFF2-40B4-BE49-F238E27FC236}">
              <a16:creationId xmlns:a16="http://schemas.microsoft.com/office/drawing/2014/main" id="{33CEAC1D-894F-4637-9B9D-810BD3FFC4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0</xdr:col>
      <xdr:colOff>0</xdr:colOff>
      <xdr:row>224</xdr:row>
      <xdr:rowOff>0</xdr:rowOff>
    </xdr:from>
    <xdr:to>
      <xdr:col>7</xdr:col>
      <xdr:colOff>85725</xdr:colOff>
      <xdr:row>240</xdr:row>
      <xdr:rowOff>152400</xdr:rowOff>
    </xdr:to>
    <xdr:graphicFrame macro="">
      <xdr:nvGraphicFramePr>
        <xdr:cNvPr id="25" name="Diagramm 24">
          <a:extLst>
            <a:ext uri="{FF2B5EF4-FFF2-40B4-BE49-F238E27FC236}">
              <a16:creationId xmlns:a16="http://schemas.microsoft.com/office/drawing/2014/main" id="{35C4FE00-BE9E-48ED-9215-00F6EBB100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7</xdr:col>
      <xdr:colOff>85725</xdr:colOff>
      <xdr:row>242</xdr:row>
      <xdr:rowOff>0</xdr:rowOff>
    </xdr:from>
    <xdr:to>
      <xdr:col>17</xdr:col>
      <xdr:colOff>371475</xdr:colOff>
      <xdr:row>258</xdr:row>
      <xdr:rowOff>152400</xdr:rowOff>
    </xdr:to>
    <xdr:graphicFrame macro="">
      <xdr:nvGraphicFramePr>
        <xdr:cNvPr id="26" name="Diagramm 25">
          <a:extLst>
            <a:ext uri="{FF2B5EF4-FFF2-40B4-BE49-F238E27FC236}">
              <a16:creationId xmlns:a16="http://schemas.microsoft.com/office/drawing/2014/main" id="{8302944A-3874-4449-B061-2FCD63A2CB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0</xdr:col>
      <xdr:colOff>0</xdr:colOff>
      <xdr:row>242</xdr:row>
      <xdr:rowOff>0</xdr:rowOff>
    </xdr:from>
    <xdr:to>
      <xdr:col>7</xdr:col>
      <xdr:colOff>85725</xdr:colOff>
      <xdr:row>258</xdr:row>
      <xdr:rowOff>152400</xdr:rowOff>
    </xdr:to>
    <xdr:graphicFrame macro="">
      <xdr:nvGraphicFramePr>
        <xdr:cNvPr id="27" name="Diagramm 26">
          <a:extLst>
            <a:ext uri="{FF2B5EF4-FFF2-40B4-BE49-F238E27FC236}">
              <a16:creationId xmlns:a16="http://schemas.microsoft.com/office/drawing/2014/main" id="{8A35104B-D7EF-4410-963E-1910C88AF1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7</xdr:col>
      <xdr:colOff>76200</xdr:colOff>
      <xdr:row>260</xdr:row>
      <xdr:rowOff>0</xdr:rowOff>
    </xdr:from>
    <xdr:to>
      <xdr:col>17</xdr:col>
      <xdr:colOff>361950</xdr:colOff>
      <xdr:row>276</xdr:row>
      <xdr:rowOff>152400</xdr:rowOff>
    </xdr:to>
    <xdr:graphicFrame macro="">
      <xdr:nvGraphicFramePr>
        <xdr:cNvPr id="28" name="Diagramm 27">
          <a:extLst>
            <a:ext uri="{FF2B5EF4-FFF2-40B4-BE49-F238E27FC236}">
              <a16:creationId xmlns:a16="http://schemas.microsoft.com/office/drawing/2014/main" id="{20D1C5DF-8C40-47E6-9CDC-D9A89ADC4B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0</xdr:col>
      <xdr:colOff>0</xdr:colOff>
      <xdr:row>260</xdr:row>
      <xdr:rowOff>0</xdr:rowOff>
    </xdr:from>
    <xdr:to>
      <xdr:col>7</xdr:col>
      <xdr:colOff>76200</xdr:colOff>
      <xdr:row>276</xdr:row>
      <xdr:rowOff>152400</xdr:rowOff>
    </xdr:to>
    <xdr:graphicFrame macro="">
      <xdr:nvGraphicFramePr>
        <xdr:cNvPr id="29" name="Diagramm 28">
          <a:extLst>
            <a:ext uri="{FF2B5EF4-FFF2-40B4-BE49-F238E27FC236}">
              <a16:creationId xmlns:a16="http://schemas.microsoft.com/office/drawing/2014/main" id="{6E535F67-E5A5-4074-AA2A-0D27173333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7</xdr:col>
      <xdr:colOff>66675</xdr:colOff>
      <xdr:row>278</xdr:row>
      <xdr:rowOff>0</xdr:rowOff>
    </xdr:from>
    <xdr:to>
      <xdr:col>17</xdr:col>
      <xdr:colOff>352425</xdr:colOff>
      <xdr:row>294</xdr:row>
      <xdr:rowOff>152400</xdr:rowOff>
    </xdr:to>
    <xdr:graphicFrame macro="">
      <xdr:nvGraphicFramePr>
        <xdr:cNvPr id="30" name="Diagramm 29">
          <a:extLst>
            <a:ext uri="{FF2B5EF4-FFF2-40B4-BE49-F238E27FC236}">
              <a16:creationId xmlns:a16="http://schemas.microsoft.com/office/drawing/2014/main" id="{055783E9-08CA-45D3-9FC5-0742726DDC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0</xdr:col>
      <xdr:colOff>0</xdr:colOff>
      <xdr:row>278</xdr:row>
      <xdr:rowOff>0</xdr:rowOff>
    </xdr:from>
    <xdr:to>
      <xdr:col>7</xdr:col>
      <xdr:colOff>66675</xdr:colOff>
      <xdr:row>294</xdr:row>
      <xdr:rowOff>152400</xdr:rowOff>
    </xdr:to>
    <xdr:graphicFrame macro="">
      <xdr:nvGraphicFramePr>
        <xdr:cNvPr id="31" name="Diagramm 30">
          <a:extLst>
            <a:ext uri="{FF2B5EF4-FFF2-40B4-BE49-F238E27FC236}">
              <a16:creationId xmlns:a16="http://schemas.microsoft.com/office/drawing/2014/main" id="{6226D5FB-FEE1-4A9C-9065-AA4E3C71F2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7</xdr:col>
      <xdr:colOff>66675</xdr:colOff>
      <xdr:row>296</xdr:row>
      <xdr:rowOff>0</xdr:rowOff>
    </xdr:from>
    <xdr:to>
      <xdr:col>17</xdr:col>
      <xdr:colOff>352425</xdr:colOff>
      <xdr:row>312</xdr:row>
      <xdr:rowOff>152400</xdr:rowOff>
    </xdr:to>
    <xdr:graphicFrame macro="">
      <xdr:nvGraphicFramePr>
        <xdr:cNvPr id="32" name="Diagramm 31">
          <a:extLst>
            <a:ext uri="{FF2B5EF4-FFF2-40B4-BE49-F238E27FC236}">
              <a16:creationId xmlns:a16="http://schemas.microsoft.com/office/drawing/2014/main" id="{653679E6-3944-4CDB-811F-9A98CDB645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0</xdr:col>
      <xdr:colOff>0</xdr:colOff>
      <xdr:row>296</xdr:row>
      <xdr:rowOff>0</xdr:rowOff>
    </xdr:from>
    <xdr:to>
      <xdr:col>7</xdr:col>
      <xdr:colOff>66675</xdr:colOff>
      <xdr:row>312</xdr:row>
      <xdr:rowOff>152400</xdr:rowOff>
    </xdr:to>
    <xdr:graphicFrame macro="">
      <xdr:nvGraphicFramePr>
        <xdr:cNvPr id="33" name="Diagramm 32">
          <a:extLst>
            <a:ext uri="{FF2B5EF4-FFF2-40B4-BE49-F238E27FC236}">
              <a16:creationId xmlns:a16="http://schemas.microsoft.com/office/drawing/2014/main" id="{C7341360-59DF-4C99-9CC6-1448BEA803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7</xdr:col>
      <xdr:colOff>66675</xdr:colOff>
      <xdr:row>314</xdr:row>
      <xdr:rowOff>0</xdr:rowOff>
    </xdr:from>
    <xdr:to>
      <xdr:col>17</xdr:col>
      <xdr:colOff>352425</xdr:colOff>
      <xdr:row>330</xdr:row>
      <xdr:rowOff>152400</xdr:rowOff>
    </xdr:to>
    <xdr:graphicFrame macro="">
      <xdr:nvGraphicFramePr>
        <xdr:cNvPr id="34" name="Diagramm 33">
          <a:extLst>
            <a:ext uri="{FF2B5EF4-FFF2-40B4-BE49-F238E27FC236}">
              <a16:creationId xmlns:a16="http://schemas.microsoft.com/office/drawing/2014/main" id="{6764C433-5F73-428E-8DE5-1F9D782033E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0</xdr:col>
      <xdr:colOff>0</xdr:colOff>
      <xdr:row>314</xdr:row>
      <xdr:rowOff>0</xdr:rowOff>
    </xdr:from>
    <xdr:to>
      <xdr:col>7</xdr:col>
      <xdr:colOff>66675</xdr:colOff>
      <xdr:row>330</xdr:row>
      <xdr:rowOff>152400</xdr:rowOff>
    </xdr:to>
    <xdr:graphicFrame macro="">
      <xdr:nvGraphicFramePr>
        <xdr:cNvPr id="35" name="Diagramm 34">
          <a:extLst>
            <a:ext uri="{FF2B5EF4-FFF2-40B4-BE49-F238E27FC236}">
              <a16:creationId xmlns:a16="http://schemas.microsoft.com/office/drawing/2014/main" id="{1B728393-9434-4462-87D3-A5C5447BB8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7</xdr:col>
      <xdr:colOff>66675</xdr:colOff>
      <xdr:row>332</xdr:row>
      <xdr:rowOff>0</xdr:rowOff>
    </xdr:from>
    <xdr:to>
      <xdr:col>17</xdr:col>
      <xdr:colOff>352425</xdr:colOff>
      <xdr:row>348</xdr:row>
      <xdr:rowOff>152400</xdr:rowOff>
    </xdr:to>
    <xdr:graphicFrame macro="">
      <xdr:nvGraphicFramePr>
        <xdr:cNvPr id="36" name="Diagramm 35">
          <a:extLst>
            <a:ext uri="{FF2B5EF4-FFF2-40B4-BE49-F238E27FC236}">
              <a16:creationId xmlns:a16="http://schemas.microsoft.com/office/drawing/2014/main" id="{4166521F-AD9C-4540-B617-07F86A2DA4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0</xdr:col>
      <xdr:colOff>0</xdr:colOff>
      <xdr:row>332</xdr:row>
      <xdr:rowOff>0</xdr:rowOff>
    </xdr:from>
    <xdr:to>
      <xdr:col>7</xdr:col>
      <xdr:colOff>66675</xdr:colOff>
      <xdr:row>348</xdr:row>
      <xdr:rowOff>152400</xdr:rowOff>
    </xdr:to>
    <xdr:graphicFrame macro="">
      <xdr:nvGraphicFramePr>
        <xdr:cNvPr id="37" name="Diagramm 36">
          <a:extLst>
            <a:ext uri="{FF2B5EF4-FFF2-40B4-BE49-F238E27FC236}">
              <a16:creationId xmlns:a16="http://schemas.microsoft.com/office/drawing/2014/main" id="{66C61757-90A1-4984-BECC-7F6B71404C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7</xdr:col>
      <xdr:colOff>66675</xdr:colOff>
      <xdr:row>350</xdr:row>
      <xdr:rowOff>0</xdr:rowOff>
    </xdr:from>
    <xdr:to>
      <xdr:col>17</xdr:col>
      <xdr:colOff>352425</xdr:colOff>
      <xdr:row>366</xdr:row>
      <xdr:rowOff>152400</xdr:rowOff>
    </xdr:to>
    <xdr:graphicFrame macro="">
      <xdr:nvGraphicFramePr>
        <xdr:cNvPr id="38" name="Diagramm 37">
          <a:extLst>
            <a:ext uri="{FF2B5EF4-FFF2-40B4-BE49-F238E27FC236}">
              <a16:creationId xmlns:a16="http://schemas.microsoft.com/office/drawing/2014/main" id="{41235457-F12B-4E66-B7F3-4447C802F1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0</xdr:col>
      <xdr:colOff>0</xdr:colOff>
      <xdr:row>350</xdr:row>
      <xdr:rowOff>0</xdr:rowOff>
    </xdr:from>
    <xdr:to>
      <xdr:col>7</xdr:col>
      <xdr:colOff>66675</xdr:colOff>
      <xdr:row>366</xdr:row>
      <xdr:rowOff>152400</xdr:rowOff>
    </xdr:to>
    <xdr:graphicFrame macro="">
      <xdr:nvGraphicFramePr>
        <xdr:cNvPr id="39" name="Diagramm 38">
          <a:extLst>
            <a:ext uri="{FF2B5EF4-FFF2-40B4-BE49-F238E27FC236}">
              <a16:creationId xmlns:a16="http://schemas.microsoft.com/office/drawing/2014/main" id="{D4BE4E07-6EE8-45AE-978C-D01FE71A3B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152399</xdr:colOff>
      <xdr:row>1</xdr:row>
      <xdr:rowOff>38100</xdr:rowOff>
    </xdr:from>
    <xdr:to>
      <xdr:col>14</xdr:col>
      <xdr:colOff>38100</xdr:colOff>
      <xdr:row>18</xdr:row>
      <xdr:rowOff>133350</xdr:rowOff>
    </xdr:to>
    <xdr:graphicFrame macro="">
      <xdr:nvGraphicFramePr>
        <xdr:cNvPr id="1025" name="Diagramm 1">
          <a:extLst>
            <a:ext uri="{FF2B5EF4-FFF2-40B4-BE49-F238E27FC236}">
              <a16:creationId xmlns:a16="http://schemas.microsoft.com/office/drawing/2014/main" id="{C6DB5C4E-0BFA-44BF-A823-5B484CA149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152400</xdr:colOff>
      <xdr:row>22</xdr:row>
      <xdr:rowOff>38100</xdr:rowOff>
    </xdr:from>
    <xdr:to>
      <xdr:col>14</xdr:col>
      <xdr:colOff>38101</xdr:colOff>
      <xdr:row>40</xdr:row>
      <xdr:rowOff>28575</xdr:rowOff>
    </xdr:to>
    <xdr:graphicFrame macro="">
      <xdr:nvGraphicFramePr>
        <xdr:cNvPr id="22" name="Diagramm 1">
          <a:extLst>
            <a:ext uri="{FF2B5EF4-FFF2-40B4-BE49-F238E27FC236}">
              <a16:creationId xmlns:a16="http://schemas.microsoft.com/office/drawing/2014/main" id="{D4718D22-54FB-4160-BA1C-A88B7E0E5B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142875</xdr:colOff>
      <xdr:row>43</xdr:row>
      <xdr:rowOff>19050</xdr:rowOff>
    </xdr:from>
    <xdr:to>
      <xdr:col>14</xdr:col>
      <xdr:colOff>28576</xdr:colOff>
      <xdr:row>60</xdr:row>
      <xdr:rowOff>0</xdr:rowOff>
    </xdr:to>
    <xdr:graphicFrame macro="">
      <xdr:nvGraphicFramePr>
        <xdr:cNvPr id="23" name="Diagramm 1">
          <a:extLst>
            <a:ext uri="{FF2B5EF4-FFF2-40B4-BE49-F238E27FC236}">
              <a16:creationId xmlns:a16="http://schemas.microsoft.com/office/drawing/2014/main" id="{C760BAF8-4CB2-4826-B7A6-BBE8E54F4A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142875</xdr:colOff>
      <xdr:row>63</xdr:row>
      <xdr:rowOff>0</xdr:rowOff>
    </xdr:from>
    <xdr:to>
      <xdr:col>14</xdr:col>
      <xdr:colOff>28576</xdr:colOff>
      <xdr:row>79</xdr:row>
      <xdr:rowOff>0</xdr:rowOff>
    </xdr:to>
    <xdr:graphicFrame macro="">
      <xdr:nvGraphicFramePr>
        <xdr:cNvPr id="24" name="Diagramm 1">
          <a:extLst>
            <a:ext uri="{FF2B5EF4-FFF2-40B4-BE49-F238E27FC236}">
              <a16:creationId xmlns:a16="http://schemas.microsoft.com/office/drawing/2014/main" id="{D8A80F59-B9AB-4643-AA2A-EC021DC246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142875</xdr:colOff>
      <xdr:row>81</xdr:row>
      <xdr:rowOff>47625</xdr:rowOff>
    </xdr:from>
    <xdr:to>
      <xdr:col>14</xdr:col>
      <xdr:colOff>28576</xdr:colOff>
      <xdr:row>97</xdr:row>
      <xdr:rowOff>152400</xdr:rowOff>
    </xdr:to>
    <xdr:graphicFrame macro="">
      <xdr:nvGraphicFramePr>
        <xdr:cNvPr id="25" name="Diagramm 1">
          <a:extLst>
            <a:ext uri="{FF2B5EF4-FFF2-40B4-BE49-F238E27FC236}">
              <a16:creationId xmlns:a16="http://schemas.microsoft.com/office/drawing/2014/main" id="{AC984059-E4BF-4209-830D-2F1678B71E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133350</xdr:colOff>
      <xdr:row>101</xdr:row>
      <xdr:rowOff>0</xdr:rowOff>
    </xdr:from>
    <xdr:to>
      <xdr:col>14</xdr:col>
      <xdr:colOff>19051</xdr:colOff>
      <xdr:row>117</xdr:row>
      <xdr:rowOff>0</xdr:rowOff>
    </xdr:to>
    <xdr:graphicFrame macro="">
      <xdr:nvGraphicFramePr>
        <xdr:cNvPr id="26" name="Diagramm 1">
          <a:extLst>
            <a:ext uri="{FF2B5EF4-FFF2-40B4-BE49-F238E27FC236}">
              <a16:creationId xmlns:a16="http://schemas.microsoft.com/office/drawing/2014/main" id="{E9E9C79C-22B9-4D27-9B06-CE1CDEA6FA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123825</xdr:colOff>
      <xdr:row>120</xdr:row>
      <xdr:rowOff>0</xdr:rowOff>
    </xdr:from>
    <xdr:to>
      <xdr:col>14</xdr:col>
      <xdr:colOff>9526</xdr:colOff>
      <xdr:row>136</xdr:row>
      <xdr:rowOff>0</xdr:rowOff>
    </xdr:to>
    <xdr:graphicFrame macro="">
      <xdr:nvGraphicFramePr>
        <xdr:cNvPr id="27" name="Diagramm 1">
          <a:extLst>
            <a:ext uri="{FF2B5EF4-FFF2-40B4-BE49-F238E27FC236}">
              <a16:creationId xmlns:a16="http://schemas.microsoft.com/office/drawing/2014/main" id="{F73717BE-600B-4620-BB61-80B9727A29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104775</xdr:colOff>
      <xdr:row>139</xdr:row>
      <xdr:rowOff>0</xdr:rowOff>
    </xdr:from>
    <xdr:to>
      <xdr:col>13</xdr:col>
      <xdr:colOff>752476</xdr:colOff>
      <xdr:row>155</xdr:row>
      <xdr:rowOff>0</xdr:rowOff>
    </xdr:to>
    <xdr:graphicFrame macro="">
      <xdr:nvGraphicFramePr>
        <xdr:cNvPr id="28" name="Diagramm 1">
          <a:extLst>
            <a:ext uri="{FF2B5EF4-FFF2-40B4-BE49-F238E27FC236}">
              <a16:creationId xmlns:a16="http://schemas.microsoft.com/office/drawing/2014/main" id="{3648D3EB-66A3-4C06-B590-EB9F99EC11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95250</xdr:colOff>
      <xdr:row>158</xdr:row>
      <xdr:rowOff>0</xdr:rowOff>
    </xdr:from>
    <xdr:to>
      <xdr:col>13</xdr:col>
      <xdr:colOff>742951</xdr:colOff>
      <xdr:row>174</xdr:row>
      <xdr:rowOff>0</xdr:rowOff>
    </xdr:to>
    <xdr:graphicFrame macro="">
      <xdr:nvGraphicFramePr>
        <xdr:cNvPr id="29" name="Diagramm 1">
          <a:extLst>
            <a:ext uri="{FF2B5EF4-FFF2-40B4-BE49-F238E27FC236}">
              <a16:creationId xmlns:a16="http://schemas.microsoft.com/office/drawing/2014/main" id="{CF67179D-0D7D-451E-AB0D-B93001693B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85725</xdr:colOff>
      <xdr:row>177</xdr:row>
      <xdr:rowOff>0</xdr:rowOff>
    </xdr:from>
    <xdr:to>
      <xdr:col>13</xdr:col>
      <xdr:colOff>733426</xdr:colOff>
      <xdr:row>193</xdr:row>
      <xdr:rowOff>0</xdr:rowOff>
    </xdr:to>
    <xdr:graphicFrame macro="">
      <xdr:nvGraphicFramePr>
        <xdr:cNvPr id="30" name="Diagramm 1">
          <a:extLst>
            <a:ext uri="{FF2B5EF4-FFF2-40B4-BE49-F238E27FC236}">
              <a16:creationId xmlns:a16="http://schemas.microsoft.com/office/drawing/2014/main" id="{03C27249-10C0-41F4-A875-F0C38D1BFC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7</xdr:col>
      <xdr:colOff>76200</xdr:colOff>
      <xdr:row>196</xdr:row>
      <xdr:rowOff>0</xdr:rowOff>
    </xdr:from>
    <xdr:to>
      <xdr:col>13</xdr:col>
      <xdr:colOff>723901</xdr:colOff>
      <xdr:row>212</xdr:row>
      <xdr:rowOff>0</xdr:rowOff>
    </xdr:to>
    <xdr:graphicFrame macro="">
      <xdr:nvGraphicFramePr>
        <xdr:cNvPr id="31" name="Diagramm 1">
          <a:extLst>
            <a:ext uri="{FF2B5EF4-FFF2-40B4-BE49-F238E27FC236}">
              <a16:creationId xmlns:a16="http://schemas.microsoft.com/office/drawing/2014/main" id="{EE6142FD-1834-480C-A781-61098440D8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76200</xdr:colOff>
      <xdr:row>215</xdr:row>
      <xdr:rowOff>0</xdr:rowOff>
    </xdr:from>
    <xdr:to>
      <xdr:col>13</xdr:col>
      <xdr:colOff>723901</xdr:colOff>
      <xdr:row>231</xdr:row>
      <xdr:rowOff>0</xdr:rowOff>
    </xdr:to>
    <xdr:graphicFrame macro="">
      <xdr:nvGraphicFramePr>
        <xdr:cNvPr id="32" name="Diagramm 1">
          <a:extLst>
            <a:ext uri="{FF2B5EF4-FFF2-40B4-BE49-F238E27FC236}">
              <a16:creationId xmlns:a16="http://schemas.microsoft.com/office/drawing/2014/main" id="{D447CB7B-B19A-4677-AD8C-96961C098A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66675</xdr:colOff>
      <xdr:row>234</xdr:row>
      <xdr:rowOff>0</xdr:rowOff>
    </xdr:from>
    <xdr:to>
      <xdr:col>13</xdr:col>
      <xdr:colOff>714376</xdr:colOff>
      <xdr:row>250</xdr:row>
      <xdr:rowOff>0</xdr:rowOff>
    </xdr:to>
    <xdr:graphicFrame macro="">
      <xdr:nvGraphicFramePr>
        <xdr:cNvPr id="34" name="Diagramm 1">
          <a:extLst>
            <a:ext uri="{FF2B5EF4-FFF2-40B4-BE49-F238E27FC236}">
              <a16:creationId xmlns:a16="http://schemas.microsoft.com/office/drawing/2014/main" id="{156410BC-0C0F-4677-BD54-EBD94E3508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66675</xdr:colOff>
      <xdr:row>253</xdr:row>
      <xdr:rowOff>0</xdr:rowOff>
    </xdr:from>
    <xdr:to>
      <xdr:col>13</xdr:col>
      <xdr:colOff>714376</xdr:colOff>
      <xdr:row>269</xdr:row>
      <xdr:rowOff>0</xdr:rowOff>
    </xdr:to>
    <xdr:graphicFrame macro="">
      <xdr:nvGraphicFramePr>
        <xdr:cNvPr id="35" name="Diagramm 1">
          <a:extLst>
            <a:ext uri="{FF2B5EF4-FFF2-40B4-BE49-F238E27FC236}">
              <a16:creationId xmlns:a16="http://schemas.microsoft.com/office/drawing/2014/main" id="{15EC9BDB-A4E5-4546-898F-70999A3297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7</xdr:col>
      <xdr:colOff>57150</xdr:colOff>
      <xdr:row>272</xdr:row>
      <xdr:rowOff>0</xdr:rowOff>
    </xdr:from>
    <xdr:to>
      <xdr:col>13</xdr:col>
      <xdr:colOff>704851</xdr:colOff>
      <xdr:row>288</xdr:row>
      <xdr:rowOff>0</xdr:rowOff>
    </xdr:to>
    <xdr:graphicFrame macro="">
      <xdr:nvGraphicFramePr>
        <xdr:cNvPr id="36" name="Diagramm 1">
          <a:extLst>
            <a:ext uri="{FF2B5EF4-FFF2-40B4-BE49-F238E27FC236}">
              <a16:creationId xmlns:a16="http://schemas.microsoft.com/office/drawing/2014/main" id="{449D6D2F-24C0-4817-A60F-945BF9F7E5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7</xdr:col>
      <xdr:colOff>47625</xdr:colOff>
      <xdr:row>291</xdr:row>
      <xdr:rowOff>0</xdr:rowOff>
    </xdr:from>
    <xdr:to>
      <xdr:col>13</xdr:col>
      <xdr:colOff>695326</xdr:colOff>
      <xdr:row>307</xdr:row>
      <xdr:rowOff>0</xdr:rowOff>
    </xdr:to>
    <xdr:graphicFrame macro="">
      <xdr:nvGraphicFramePr>
        <xdr:cNvPr id="37" name="Diagramm 1">
          <a:extLst>
            <a:ext uri="{FF2B5EF4-FFF2-40B4-BE49-F238E27FC236}">
              <a16:creationId xmlns:a16="http://schemas.microsoft.com/office/drawing/2014/main" id="{6EF0C5CA-AE99-4D25-820D-6F1636F6AC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7</xdr:col>
      <xdr:colOff>47625</xdr:colOff>
      <xdr:row>310</xdr:row>
      <xdr:rowOff>0</xdr:rowOff>
    </xdr:from>
    <xdr:to>
      <xdr:col>13</xdr:col>
      <xdr:colOff>695326</xdr:colOff>
      <xdr:row>326</xdr:row>
      <xdr:rowOff>0</xdr:rowOff>
    </xdr:to>
    <xdr:graphicFrame macro="">
      <xdr:nvGraphicFramePr>
        <xdr:cNvPr id="38" name="Diagramm 1">
          <a:extLst>
            <a:ext uri="{FF2B5EF4-FFF2-40B4-BE49-F238E27FC236}">
              <a16:creationId xmlns:a16="http://schemas.microsoft.com/office/drawing/2014/main" id="{484AC1F2-6182-4BF1-B0B2-EAB25B9DDF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47625</xdr:colOff>
      <xdr:row>329</xdr:row>
      <xdr:rowOff>0</xdr:rowOff>
    </xdr:from>
    <xdr:to>
      <xdr:col>13</xdr:col>
      <xdr:colOff>695326</xdr:colOff>
      <xdr:row>345</xdr:row>
      <xdr:rowOff>0</xdr:rowOff>
    </xdr:to>
    <xdr:graphicFrame macro="">
      <xdr:nvGraphicFramePr>
        <xdr:cNvPr id="39" name="Diagramm 1">
          <a:extLst>
            <a:ext uri="{FF2B5EF4-FFF2-40B4-BE49-F238E27FC236}">
              <a16:creationId xmlns:a16="http://schemas.microsoft.com/office/drawing/2014/main" id="{9092968D-FFCA-4FC1-8A24-B945C229BF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7</xdr:col>
      <xdr:colOff>47625</xdr:colOff>
      <xdr:row>348</xdr:row>
      <xdr:rowOff>0</xdr:rowOff>
    </xdr:from>
    <xdr:to>
      <xdr:col>13</xdr:col>
      <xdr:colOff>695326</xdr:colOff>
      <xdr:row>364</xdr:row>
      <xdr:rowOff>0</xdr:rowOff>
    </xdr:to>
    <xdr:graphicFrame macro="">
      <xdr:nvGraphicFramePr>
        <xdr:cNvPr id="40" name="Diagramm 1">
          <a:extLst>
            <a:ext uri="{FF2B5EF4-FFF2-40B4-BE49-F238E27FC236}">
              <a16:creationId xmlns:a16="http://schemas.microsoft.com/office/drawing/2014/main" id="{F208716D-3F97-49E8-92BD-27AC346EF0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26</xdr:row>
      <xdr:rowOff>0</xdr:rowOff>
    </xdr:from>
    <xdr:to>
      <xdr:col>7</xdr:col>
      <xdr:colOff>114300</xdr:colOff>
      <xdr:row>42</xdr:row>
      <xdr:rowOff>152400</xdr:rowOff>
    </xdr:to>
    <xdr:graphicFrame macro="">
      <xdr:nvGraphicFramePr>
        <xdr:cNvPr id="10" name="Diagramm 9">
          <a:extLst>
            <a:ext uri="{FF2B5EF4-FFF2-40B4-BE49-F238E27FC236}">
              <a16:creationId xmlns:a16="http://schemas.microsoft.com/office/drawing/2014/main" id="{30EE86AA-96B8-4066-9E98-352B5751B9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114300</xdr:colOff>
      <xdr:row>26</xdr:row>
      <xdr:rowOff>0</xdr:rowOff>
    </xdr:from>
    <xdr:to>
      <xdr:col>17</xdr:col>
      <xdr:colOff>400050</xdr:colOff>
      <xdr:row>42</xdr:row>
      <xdr:rowOff>152400</xdr:rowOff>
    </xdr:to>
    <xdr:graphicFrame macro="">
      <xdr:nvGraphicFramePr>
        <xdr:cNvPr id="11" name="Diagramm 10">
          <a:extLst>
            <a:ext uri="{FF2B5EF4-FFF2-40B4-BE49-F238E27FC236}">
              <a16:creationId xmlns:a16="http://schemas.microsoft.com/office/drawing/2014/main" id="{68D33C0D-C166-4554-9642-1982C35CC1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44</xdr:row>
      <xdr:rowOff>0</xdr:rowOff>
    </xdr:from>
    <xdr:to>
      <xdr:col>7</xdr:col>
      <xdr:colOff>114300</xdr:colOff>
      <xdr:row>60</xdr:row>
      <xdr:rowOff>152400</xdr:rowOff>
    </xdr:to>
    <xdr:graphicFrame macro="">
      <xdr:nvGraphicFramePr>
        <xdr:cNvPr id="12" name="Diagramm 11">
          <a:extLst>
            <a:ext uri="{FF2B5EF4-FFF2-40B4-BE49-F238E27FC236}">
              <a16:creationId xmlns:a16="http://schemas.microsoft.com/office/drawing/2014/main" id="{C307F362-280E-47DD-93E1-7B4F87C12C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114300</xdr:colOff>
      <xdr:row>44</xdr:row>
      <xdr:rowOff>0</xdr:rowOff>
    </xdr:from>
    <xdr:to>
      <xdr:col>17</xdr:col>
      <xdr:colOff>400050</xdr:colOff>
      <xdr:row>60</xdr:row>
      <xdr:rowOff>152400</xdr:rowOff>
    </xdr:to>
    <xdr:graphicFrame macro="">
      <xdr:nvGraphicFramePr>
        <xdr:cNvPr id="13" name="Diagramm 12">
          <a:extLst>
            <a:ext uri="{FF2B5EF4-FFF2-40B4-BE49-F238E27FC236}">
              <a16:creationId xmlns:a16="http://schemas.microsoft.com/office/drawing/2014/main" id="{27D81E40-6F2C-40A7-B09A-E6F371A006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62</xdr:row>
      <xdr:rowOff>0</xdr:rowOff>
    </xdr:from>
    <xdr:to>
      <xdr:col>7</xdr:col>
      <xdr:colOff>114300</xdr:colOff>
      <xdr:row>78</xdr:row>
      <xdr:rowOff>152400</xdr:rowOff>
    </xdr:to>
    <xdr:graphicFrame macro="">
      <xdr:nvGraphicFramePr>
        <xdr:cNvPr id="14" name="Diagramm 13">
          <a:extLst>
            <a:ext uri="{FF2B5EF4-FFF2-40B4-BE49-F238E27FC236}">
              <a16:creationId xmlns:a16="http://schemas.microsoft.com/office/drawing/2014/main" id="{C40E7228-0D0F-4108-BC8E-76E4F84C3A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114300</xdr:colOff>
      <xdr:row>62</xdr:row>
      <xdr:rowOff>0</xdr:rowOff>
    </xdr:from>
    <xdr:to>
      <xdr:col>17</xdr:col>
      <xdr:colOff>400050</xdr:colOff>
      <xdr:row>78</xdr:row>
      <xdr:rowOff>152400</xdr:rowOff>
    </xdr:to>
    <xdr:graphicFrame macro="">
      <xdr:nvGraphicFramePr>
        <xdr:cNvPr id="15" name="Diagramm 14">
          <a:extLst>
            <a:ext uri="{FF2B5EF4-FFF2-40B4-BE49-F238E27FC236}">
              <a16:creationId xmlns:a16="http://schemas.microsoft.com/office/drawing/2014/main" id="{4CA85760-CB8F-4648-B2CC-61A4C53CB2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9525</xdr:colOff>
      <xdr:row>80</xdr:row>
      <xdr:rowOff>0</xdr:rowOff>
    </xdr:from>
    <xdr:to>
      <xdr:col>7</xdr:col>
      <xdr:colOff>114300</xdr:colOff>
      <xdr:row>96</xdr:row>
      <xdr:rowOff>152400</xdr:rowOff>
    </xdr:to>
    <xdr:graphicFrame macro="">
      <xdr:nvGraphicFramePr>
        <xdr:cNvPr id="16" name="Diagramm 15">
          <a:extLst>
            <a:ext uri="{FF2B5EF4-FFF2-40B4-BE49-F238E27FC236}">
              <a16:creationId xmlns:a16="http://schemas.microsoft.com/office/drawing/2014/main" id="{9B9B6423-08ED-406B-83C4-D7B42EC3A6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114300</xdr:colOff>
      <xdr:row>80</xdr:row>
      <xdr:rowOff>0</xdr:rowOff>
    </xdr:from>
    <xdr:to>
      <xdr:col>17</xdr:col>
      <xdr:colOff>400050</xdr:colOff>
      <xdr:row>96</xdr:row>
      <xdr:rowOff>152400</xdr:rowOff>
    </xdr:to>
    <xdr:graphicFrame macro="">
      <xdr:nvGraphicFramePr>
        <xdr:cNvPr id="17" name="Diagramm 16">
          <a:extLst>
            <a:ext uri="{FF2B5EF4-FFF2-40B4-BE49-F238E27FC236}">
              <a16:creationId xmlns:a16="http://schemas.microsoft.com/office/drawing/2014/main" id="{6C38CA99-4133-4DC1-8C9F-579FD868482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9525</xdr:colOff>
      <xdr:row>98</xdr:row>
      <xdr:rowOff>0</xdr:rowOff>
    </xdr:from>
    <xdr:to>
      <xdr:col>7</xdr:col>
      <xdr:colOff>114300</xdr:colOff>
      <xdr:row>114</xdr:row>
      <xdr:rowOff>152400</xdr:rowOff>
    </xdr:to>
    <xdr:graphicFrame macro="">
      <xdr:nvGraphicFramePr>
        <xdr:cNvPr id="18" name="Diagramm 17">
          <a:extLst>
            <a:ext uri="{FF2B5EF4-FFF2-40B4-BE49-F238E27FC236}">
              <a16:creationId xmlns:a16="http://schemas.microsoft.com/office/drawing/2014/main" id="{7CD69B37-A8A2-484B-9635-E170DA5804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114300</xdr:colOff>
      <xdr:row>98</xdr:row>
      <xdr:rowOff>0</xdr:rowOff>
    </xdr:from>
    <xdr:to>
      <xdr:col>17</xdr:col>
      <xdr:colOff>400050</xdr:colOff>
      <xdr:row>114</xdr:row>
      <xdr:rowOff>152400</xdr:rowOff>
    </xdr:to>
    <xdr:graphicFrame macro="">
      <xdr:nvGraphicFramePr>
        <xdr:cNvPr id="19" name="Diagramm 18">
          <a:extLst>
            <a:ext uri="{FF2B5EF4-FFF2-40B4-BE49-F238E27FC236}">
              <a16:creationId xmlns:a16="http://schemas.microsoft.com/office/drawing/2014/main" id="{99F4510C-8BE0-40BA-8E80-E8F96CE755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9525</xdr:colOff>
      <xdr:row>116</xdr:row>
      <xdr:rowOff>0</xdr:rowOff>
    </xdr:from>
    <xdr:to>
      <xdr:col>7</xdr:col>
      <xdr:colOff>114300</xdr:colOff>
      <xdr:row>132</xdr:row>
      <xdr:rowOff>152400</xdr:rowOff>
    </xdr:to>
    <xdr:graphicFrame macro="">
      <xdr:nvGraphicFramePr>
        <xdr:cNvPr id="20" name="Diagramm 19">
          <a:extLst>
            <a:ext uri="{FF2B5EF4-FFF2-40B4-BE49-F238E27FC236}">
              <a16:creationId xmlns:a16="http://schemas.microsoft.com/office/drawing/2014/main" id="{351E1E6A-B211-4C77-861F-B469C3AD3F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114300</xdr:colOff>
      <xdr:row>116</xdr:row>
      <xdr:rowOff>0</xdr:rowOff>
    </xdr:from>
    <xdr:to>
      <xdr:col>17</xdr:col>
      <xdr:colOff>400050</xdr:colOff>
      <xdr:row>132</xdr:row>
      <xdr:rowOff>152400</xdr:rowOff>
    </xdr:to>
    <xdr:graphicFrame macro="">
      <xdr:nvGraphicFramePr>
        <xdr:cNvPr id="21" name="Diagramm 20">
          <a:extLst>
            <a:ext uri="{FF2B5EF4-FFF2-40B4-BE49-F238E27FC236}">
              <a16:creationId xmlns:a16="http://schemas.microsoft.com/office/drawing/2014/main" id="{78CECE69-399A-4EB6-BE78-03EBE41ACF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9525</xdr:colOff>
      <xdr:row>134</xdr:row>
      <xdr:rowOff>0</xdr:rowOff>
    </xdr:from>
    <xdr:to>
      <xdr:col>7</xdr:col>
      <xdr:colOff>114300</xdr:colOff>
      <xdr:row>150</xdr:row>
      <xdr:rowOff>152400</xdr:rowOff>
    </xdr:to>
    <xdr:graphicFrame macro="">
      <xdr:nvGraphicFramePr>
        <xdr:cNvPr id="22" name="Diagramm 21">
          <a:extLst>
            <a:ext uri="{FF2B5EF4-FFF2-40B4-BE49-F238E27FC236}">
              <a16:creationId xmlns:a16="http://schemas.microsoft.com/office/drawing/2014/main" id="{4A9F9E66-44F9-4FC7-85CE-693550B7C8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114300</xdr:colOff>
      <xdr:row>134</xdr:row>
      <xdr:rowOff>0</xdr:rowOff>
    </xdr:from>
    <xdr:to>
      <xdr:col>17</xdr:col>
      <xdr:colOff>400050</xdr:colOff>
      <xdr:row>150</xdr:row>
      <xdr:rowOff>152400</xdr:rowOff>
    </xdr:to>
    <xdr:graphicFrame macro="">
      <xdr:nvGraphicFramePr>
        <xdr:cNvPr id="23" name="Diagramm 22">
          <a:extLst>
            <a:ext uri="{FF2B5EF4-FFF2-40B4-BE49-F238E27FC236}">
              <a16:creationId xmlns:a16="http://schemas.microsoft.com/office/drawing/2014/main" id="{B62049AF-AC73-48C9-92A3-486E97A4F6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9525</xdr:colOff>
      <xdr:row>152</xdr:row>
      <xdr:rowOff>0</xdr:rowOff>
    </xdr:from>
    <xdr:to>
      <xdr:col>7</xdr:col>
      <xdr:colOff>114300</xdr:colOff>
      <xdr:row>168</xdr:row>
      <xdr:rowOff>152400</xdr:rowOff>
    </xdr:to>
    <xdr:graphicFrame macro="">
      <xdr:nvGraphicFramePr>
        <xdr:cNvPr id="24" name="Diagramm 23">
          <a:extLst>
            <a:ext uri="{FF2B5EF4-FFF2-40B4-BE49-F238E27FC236}">
              <a16:creationId xmlns:a16="http://schemas.microsoft.com/office/drawing/2014/main" id="{068EB99D-1285-449D-BA78-D289C08FE7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7</xdr:col>
      <xdr:colOff>114300</xdr:colOff>
      <xdr:row>152</xdr:row>
      <xdr:rowOff>0</xdr:rowOff>
    </xdr:from>
    <xdr:to>
      <xdr:col>17</xdr:col>
      <xdr:colOff>400050</xdr:colOff>
      <xdr:row>168</xdr:row>
      <xdr:rowOff>152400</xdr:rowOff>
    </xdr:to>
    <xdr:graphicFrame macro="">
      <xdr:nvGraphicFramePr>
        <xdr:cNvPr id="25" name="Diagramm 24">
          <a:extLst>
            <a:ext uri="{FF2B5EF4-FFF2-40B4-BE49-F238E27FC236}">
              <a16:creationId xmlns:a16="http://schemas.microsoft.com/office/drawing/2014/main" id="{08BCAD66-9D35-43B4-A366-8C96615B7D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9525</xdr:colOff>
      <xdr:row>170</xdr:row>
      <xdr:rowOff>0</xdr:rowOff>
    </xdr:from>
    <xdr:to>
      <xdr:col>7</xdr:col>
      <xdr:colOff>114300</xdr:colOff>
      <xdr:row>186</xdr:row>
      <xdr:rowOff>152400</xdr:rowOff>
    </xdr:to>
    <xdr:graphicFrame macro="">
      <xdr:nvGraphicFramePr>
        <xdr:cNvPr id="26" name="Diagramm 25">
          <a:extLst>
            <a:ext uri="{FF2B5EF4-FFF2-40B4-BE49-F238E27FC236}">
              <a16:creationId xmlns:a16="http://schemas.microsoft.com/office/drawing/2014/main" id="{4757B31D-63E1-4C76-A76B-155C7FE65F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114300</xdr:colOff>
      <xdr:row>170</xdr:row>
      <xdr:rowOff>0</xdr:rowOff>
    </xdr:from>
    <xdr:to>
      <xdr:col>17</xdr:col>
      <xdr:colOff>400050</xdr:colOff>
      <xdr:row>186</xdr:row>
      <xdr:rowOff>152400</xdr:rowOff>
    </xdr:to>
    <xdr:graphicFrame macro="">
      <xdr:nvGraphicFramePr>
        <xdr:cNvPr id="27" name="Diagramm 26">
          <a:extLst>
            <a:ext uri="{FF2B5EF4-FFF2-40B4-BE49-F238E27FC236}">
              <a16:creationId xmlns:a16="http://schemas.microsoft.com/office/drawing/2014/main" id="{01F200C2-303C-4B95-81AD-7246AF455C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0</xdr:col>
      <xdr:colOff>9525</xdr:colOff>
      <xdr:row>188</xdr:row>
      <xdr:rowOff>0</xdr:rowOff>
    </xdr:from>
    <xdr:to>
      <xdr:col>7</xdr:col>
      <xdr:colOff>114300</xdr:colOff>
      <xdr:row>204</xdr:row>
      <xdr:rowOff>152400</xdr:rowOff>
    </xdr:to>
    <xdr:graphicFrame macro="">
      <xdr:nvGraphicFramePr>
        <xdr:cNvPr id="28" name="Diagramm 27">
          <a:extLst>
            <a:ext uri="{FF2B5EF4-FFF2-40B4-BE49-F238E27FC236}">
              <a16:creationId xmlns:a16="http://schemas.microsoft.com/office/drawing/2014/main" id="{70F1C631-AB43-423C-ABE2-6F55EC0727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7</xdr:col>
      <xdr:colOff>114300</xdr:colOff>
      <xdr:row>188</xdr:row>
      <xdr:rowOff>0</xdr:rowOff>
    </xdr:from>
    <xdr:to>
      <xdr:col>17</xdr:col>
      <xdr:colOff>400050</xdr:colOff>
      <xdr:row>204</xdr:row>
      <xdr:rowOff>152400</xdr:rowOff>
    </xdr:to>
    <xdr:graphicFrame macro="">
      <xdr:nvGraphicFramePr>
        <xdr:cNvPr id="29" name="Diagramm 28">
          <a:extLst>
            <a:ext uri="{FF2B5EF4-FFF2-40B4-BE49-F238E27FC236}">
              <a16:creationId xmlns:a16="http://schemas.microsoft.com/office/drawing/2014/main" id="{5AFD28FA-24DA-434A-9124-CFC90F23BC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0</xdr:col>
      <xdr:colOff>9525</xdr:colOff>
      <xdr:row>206</xdr:row>
      <xdr:rowOff>0</xdr:rowOff>
    </xdr:from>
    <xdr:to>
      <xdr:col>7</xdr:col>
      <xdr:colOff>114300</xdr:colOff>
      <xdr:row>222</xdr:row>
      <xdr:rowOff>152400</xdr:rowOff>
    </xdr:to>
    <xdr:graphicFrame macro="">
      <xdr:nvGraphicFramePr>
        <xdr:cNvPr id="30" name="Diagramm 29">
          <a:extLst>
            <a:ext uri="{FF2B5EF4-FFF2-40B4-BE49-F238E27FC236}">
              <a16:creationId xmlns:a16="http://schemas.microsoft.com/office/drawing/2014/main" id="{7990FC1A-2FA5-47B1-A5EA-8E0D2F0FAB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7</xdr:col>
      <xdr:colOff>114300</xdr:colOff>
      <xdr:row>206</xdr:row>
      <xdr:rowOff>0</xdr:rowOff>
    </xdr:from>
    <xdr:to>
      <xdr:col>17</xdr:col>
      <xdr:colOff>400050</xdr:colOff>
      <xdr:row>222</xdr:row>
      <xdr:rowOff>152400</xdr:rowOff>
    </xdr:to>
    <xdr:graphicFrame macro="">
      <xdr:nvGraphicFramePr>
        <xdr:cNvPr id="31" name="Diagramm 30">
          <a:extLst>
            <a:ext uri="{FF2B5EF4-FFF2-40B4-BE49-F238E27FC236}">
              <a16:creationId xmlns:a16="http://schemas.microsoft.com/office/drawing/2014/main" id="{79ACE38E-2449-4DA7-BEDA-84E0460CC9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0</xdr:col>
      <xdr:colOff>9525</xdr:colOff>
      <xdr:row>224</xdr:row>
      <xdr:rowOff>0</xdr:rowOff>
    </xdr:from>
    <xdr:to>
      <xdr:col>7</xdr:col>
      <xdr:colOff>114300</xdr:colOff>
      <xdr:row>240</xdr:row>
      <xdr:rowOff>152400</xdr:rowOff>
    </xdr:to>
    <xdr:graphicFrame macro="">
      <xdr:nvGraphicFramePr>
        <xdr:cNvPr id="32" name="Diagramm 31">
          <a:extLst>
            <a:ext uri="{FF2B5EF4-FFF2-40B4-BE49-F238E27FC236}">
              <a16:creationId xmlns:a16="http://schemas.microsoft.com/office/drawing/2014/main" id="{059C5972-CEF8-4B3B-9937-A425AE260A6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7</xdr:col>
      <xdr:colOff>114300</xdr:colOff>
      <xdr:row>224</xdr:row>
      <xdr:rowOff>0</xdr:rowOff>
    </xdr:from>
    <xdr:to>
      <xdr:col>17</xdr:col>
      <xdr:colOff>400050</xdr:colOff>
      <xdr:row>240</xdr:row>
      <xdr:rowOff>152400</xdr:rowOff>
    </xdr:to>
    <xdr:graphicFrame macro="">
      <xdr:nvGraphicFramePr>
        <xdr:cNvPr id="33" name="Diagramm 32">
          <a:extLst>
            <a:ext uri="{FF2B5EF4-FFF2-40B4-BE49-F238E27FC236}">
              <a16:creationId xmlns:a16="http://schemas.microsoft.com/office/drawing/2014/main" id="{B3C8757E-BA29-4F40-82AE-27699C9E32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0</xdr:col>
      <xdr:colOff>0</xdr:colOff>
      <xdr:row>242</xdr:row>
      <xdr:rowOff>0</xdr:rowOff>
    </xdr:from>
    <xdr:to>
      <xdr:col>7</xdr:col>
      <xdr:colOff>104775</xdr:colOff>
      <xdr:row>258</xdr:row>
      <xdr:rowOff>152400</xdr:rowOff>
    </xdr:to>
    <xdr:graphicFrame macro="">
      <xdr:nvGraphicFramePr>
        <xdr:cNvPr id="34" name="Diagramm 33">
          <a:extLst>
            <a:ext uri="{FF2B5EF4-FFF2-40B4-BE49-F238E27FC236}">
              <a16:creationId xmlns:a16="http://schemas.microsoft.com/office/drawing/2014/main" id="{3114E512-56F8-4101-B742-42B71F9C92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7</xdr:col>
      <xdr:colOff>104775</xdr:colOff>
      <xdr:row>242</xdr:row>
      <xdr:rowOff>0</xdr:rowOff>
    </xdr:from>
    <xdr:to>
      <xdr:col>17</xdr:col>
      <xdr:colOff>390525</xdr:colOff>
      <xdr:row>258</xdr:row>
      <xdr:rowOff>152400</xdr:rowOff>
    </xdr:to>
    <xdr:graphicFrame macro="">
      <xdr:nvGraphicFramePr>
        <xdr:cNvPr id="35" name="Diagramm 34">
          <a:extLst>
            <a:ext uri="{FF2B5EF4-FFF2-40B4-BE49-F238E27FC236}">
              <a16:creationId xmlns:a16="http://schemas.microsoft.com/office/drawing/2014/main" id="{FCC9B884-23B0-44FC-9844-FD0C99AEFF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0</xdr:col>
      <xdr:colOff>0</xdr:colOff>
      <xdr:row>260</xdr:row>
      <xdr:rowOff>0</xdr:rowOff>
    </xdr:from>
    <xdr:to>
      <xdr:col>7</xdr:col>
      <xdr:colOff>104775</xdr:colOff>
      <xdr:row>276</xdr:row>
      <xdr:rowOff>152400</xdr:rowOff>
    </xdr:to>
    <xdr:graphicFrame macro="">
      <xdr:nvGraphicFramePr>
        <xdr:cNvPr id="36" name="Diagramm 35">
          <a:extLst>
            <a:ext uri="{FF2B5EF4-FFF2-40B4-BE49-F238E27FC236}">
              <a16:creationId xmlns:a16="http://schemas.microsoft.com/office/drawing/2014/main" id="{66CBD5EC-22FD-4CAA-8567-C435D5A6C2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7</xdr:col>
      <xdr:colOff>104775</xdr:colOff>
      <xdr:row>260</xdr:row>
      <xdr:rowOff>0</xdr:rowOff>
    </xdr:from>
    <xdr:to>
      <xdr:col>17</xdr:col>
      <xdr:colOff>390525</xdr:colOff>
      <xdr:row>276</xdr:row>
      <xdr:rowOff>152400</xdr:rowOff>
    </xdr:to>
    <xdr:graphicFrame macro="">
      <xdr:nvGraphicFramePr>
        <xdr:cNvPr id="37" name="Diagramm 36">
          <a:extLst>
            <a:ext uri="{FF2B5EF4-FFF2-40B4-BE49-F238E27FC236}">
              <a16:creationId xmlns:a16="http://schemas.microsoft.com/office/drawing/2014/main" id="{58FCF6FD-B444-4EF2-9CB1-C5DDDC70D6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0</xdr:col>
      <xdr:colOff>0</xdr:colOff>
      <xdr:row>278</xdr:row>
      <xdr:rowOff>0</xdr:rowOff>
    </xdr:from>
    <xdr:to>
      <xdr:col>7</xdr:col>
      <xdr:colOff>104775</xdr:colOff>
      <xdr:row>294</xdr:row>
      <xdr:rowOff>152400</xdr:rowOff>
    </xdr:to>
    <xdr:graphicFrame macro="">
      <xdr:nvGraphicFramePr>
        <xdr:cNvPr id="38" name="Diagramm 37">
          <a:extLst>
            <a:ext uri="{FF2B5EF4-FFF2-40B4-BE49-F238E27FC236}">
              <a16:creationId xmlns:a16="http://schemas.microsoft.com/office/drawing/2014/main" id="{3755AE20-5C20-47D5-B03D-00A0EA5366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7</xdr:col>
      <xdr:colOff>104775</xdr:colOff>
      <xdr:row>278</xdr:row>
      <xdr:rowOff>0</xdr:rowOff>
    </xdr:from>
    <xdr:to>
      <xdr:col>17</xdr:col>
      <xdr:colOff>390525</xdr:colOff>
      <xdr:row>294</xdr:row>
      <xdr:rowOff>152400</xdr:rowOff>
    </xdr:to>
    <xdr:graphicFrame macro="">
      <xdr:nvGraphicFramePr>
        <xdr:cNvPr id="39" name="Diagramm 38">
          <a:extLst>
            <a:ext uri="{FF2B5EF4-FFF2-40B4-BE49-F238E27FC236}">
              <a16:creationId xmlns:a16="http://schemas.microsoft.com/office/drawing/2014/main" id="{E1FCEA00-C778-4564-A436-988798684B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0</xdr:col>
      <xdr:colOff>0</xdr:colOff>
      <xdr:row>296</xdr:row>
      <xdr:rowOff>0</xdr:rowOff>
    </xdr:from>
    <xdr:to>
      <xdr:col>7</xdr:col>
      <xdr:colOff>104775</xdr:colOff>
      <xdr:row>312</xdr:row>
      <xdr:rowOff>152400</xdr:rowOff>
    </xdr:to>
    <xdr:graphicFrame macro="">
      <xdr:nvGraphicFramePr>
        <xdr:cNvPr id="40" name="Diagramm 39">
          <a:extLst>
            <a:ext uri="{FF2B5EF4-FFF2-40B4-BE49-F238E27FC236}">
              <a16:creationId xmlns:a16="http://schemas.microsoft.com/office/drawing/2014/main" id="{D8409922-9372-4BA6-8D3B-87DF716E645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7</xdr:col>
      <xdr:colOff>104775</xdr:colOff>
      <xdr:row>296</xdr:row>
      <xdr:rowOff>0</xdr:rowOff>
    </xdr:from>
    <xdr:to>
      <xdr:col>17</xdr:col>
      <xdr:colOff>390525</xdr:colOff>
      <xdr:row>312</xdr:row>
      <xdr:rowOff>152400</xdr:rowOff>
    </xdr:to>
    <xdr:graphicFrame macro="">
      <xdr:nvGraphicFramePr>
        <xdr:cNvPr id="41" name="Diagramm 40">
          <a:extLst>
            <a:ext uri="{FF2B5EF4-FFF2-40B4-BE49-F238E27FC236}">
              <a16:creationId xmlns:a16="http://schemas.microsoft.com/office/drawing/2014/main" id="{DA338F66-8486-4AC7-A2F0-B5D1166D26B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0</xdr:col>
      <xdr:colOff>0</xdr:colOff>
      <xdr:row>314</xdr:row>
      <xdr:rowOff>0</xdr:rowOff>
    </xdr:from>
    <xdr:to>
      <xdr:col>7</xdr:col>
      <xdr:colOff>104775</xdr:colOff>
      <xdr:row>330</xdr:row>
      <xdr:rowOff>152400</xdr:rowOff>
    </xdr:to>
    <xdr:graphicFrame macro="">
      <xdr:nvGraphicFramePr>
        <xdr:cNvPr id="42" name="Diagramm 41">
          <a:extLst>
            <a:ext uri="{FF2B5EF4-FFF2-40B4-BE49-F238E27FC236}">
              <a16:creationId xmlns:a16="http://schemas.microsoft.com/office/drawing/2014/main" id="{E69310AE-675D-49C9-8DE3-35E1C2AC986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7</xdr:col>
      <xdr:colOff>104775</xdr:colOff>
      <xdr:row>314</xdr:row>
      <xdr:rowOff>0</xdr:rowOff>
    </xdr:from>
    <xdr:to>
      <xdr:col>17</xdr:col>
      <xdr:colOff>390525</xdr:colOff>
      <xdr:row>330</xdr:row>
      <xdr:rowOff>152400</xdr:rowOff>
    </xdr:to>
    <xdr:graphicFrame macro="">
      <xdr:nvGraphicFramePr>
        <xdr:cNvPr id="43" name="Diagramm 42">
          <a:extLst>
            <a:ext uri="{FF2B5EF4-FFF2-40B4-BE49-F238E27FC236}">
              <a16:creationId xmlns:a16="http://schemas.microsoft.com/office/drawing/2014/main" id="{9C7DDCF4-ECBC-47BA-9721-9EC070D0E4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0</xdr:col>
      <xdr:colOff>0</xdr:colOff>
      <xdr:row>332</xdr:row>
      <xdr:rowOff>0</xdr:rowOff>
    </xdr:from>
    <xdr:to>
      <xdr:col>7</xdr:col>
      <xdr:colOff>104775</xdr:colOff>
      <xdr:row>348</xdr:row>
      <xdr:rowOff>152400</xdr:rowOff>
    </xdr:to>
    <xdr:graphicFrame macro="">
      <xdr:nvGraphicFramePr>
        <xdr:cNvPr id="44" name="Diagramm 43">
          <a:extLst>
            <a:ext uri="{FF2B5EF4-FFF2-40B4-BE49-F238E27FC236}">
              <a16:creationId xmlns:a16="http://schemas.microsoft.com/office/drawing/2014/main" id="{E24A7EAF-FB35-4DE0-B0CE-0708BC0E82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7</xdr:col>
      <xdr:colOff>104775</xdr:colOff>
      <xdr:row>332</xdr:row>
      <xdr:rowOff>0</xdr:rowOff>
    </xdr:from>
    <xdr:to>
      <xdr:col>17</xdr:col>
      <xdr:colOff>390525</xdr:colOff>
      <xdr:row>348</xdr:row>
      <xdr:rowOff>152400</xdr:rowOff>
    </xdr:to>
    <xdr:graphicFrame macro="">
      <xdr:nvGraphicFramePr>
        <xdr:cNvPr id="45" name="Diagramm 44">
          <a:extLst>
            <a:ext uri="{FF2B5EF4-FFF2-40B4-BE49-F238E27FC236}">
              <a16:creationId xmlns:a16="http://schemas.microsoft.com/office/drawing/2014/main" id="{8F8845A5-F8DD-458E-ACD2-95E3AFAC54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0</xdr:col>
      <xdr:colOff>0</xdr:colOff>
      <xdr:row>350</xdr:row>
      <xdr:rowOff>0</xdr:rowOff>
    </xdr:from>
    <xdr:to>
      <xdr:col>7</xdr:col>
      <xdr:colOff>104775</xdr:colOff>
      <xdr:row>366</xdr:row>
      <xdr:rowOff>152400</xdr:rowOff>
    </xdr:to>
    <xdr:graphicFrame macro="">
      <xdr:nvGraphicFramePr>
        <xdr:cNvPr id="46" name="Diagramm 45">
          <a:extLst>
            <a:ext uri="{FF2B5EF4-FFF2-40B4-BE49-F238E27FC236}">
              <a16:creationId xmlns:a16="http://schemas.microsoft.com/office/drawing/2014/main" id="{62233CB9-543B-40B6-839A-A8A6E97A17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7</xdr:col>
      <xdr:colOff>104775</xdr:colOff>
      <xdr:row>350</xdr:row>
      <xdr:rowOff>0</xdr:rowOff>
    </xdr:from>
    <xdr:to>
      <xdr:col>17</xdr:col>
      <xdr:colOff>390525</xdr:colOff>
      <xdr:row>366</xdr:row>
      <xdr:rowOff>152400</xdr:rowOff>
    </xdr:to>
    <xdr:graphicFrame macro="">
      <xdr:nvGraphicFramePr>
        <xdr:cNvPr id="47" name="Diagramm 46">
          <a:extLst>
            <a:ext uri="{FF2B5EF4-FFF2-40B4-BE49-F238E27FC236}">
              <a16:creationId xmlns:a16="http://schemas.microsoft.com/office/drawing/2014/main" id="{4FB97D10-4A0A-4565-96BE-F63B0D8B7E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7"/>
  <sheetViews>
    <sheetView showGridLines="0" showZeros="0" tabSelected="1" zoomScaleNormal="100" workbookViewId="0">
      <selection activeCell="C4" sqref="C4:D4"/>
    </sheetView>
  </sheetViews>
  <sheetFormatPr baseColWidth="10" defaultRowHeight="12.75" x14ac:dyDescent="0.2"/>
  <cols>
    <col min="1" max="1" width="22.140625" style="54" customWidth="1"/>
    <col min="2" max="2" width="8.28515625" style="54" customWidth="1"/>
    <col min="3" max="3" width="7.28515625" style="54" customWidth="1"/>
    <col min="4" max="4" width="6.85546875" style="54" customWidth="1"/>
    <col min="5" max="5" width="6.28515625" style="54" customWidth="1"/>
    <col min="6" max="6" width="7.7109375" style="54" customWidth="1"/>
    <col min="7" max="7" width="8" style="54" bestFit="1" customWidth="1"/>
    <col min="8" max="8" width="6.7109375" style="54" customWidth="1"/>
    <col min="9" max="9" width="7.28515625" style="54" customWidth="1"/>
    <col min="10" max="10" width="5" style="54" customWidth="1"/>
    <col min="11" max="11" width="6.7109375" style="54" customWidth="1"/>
    <col min="12" max="12" width="7.28515625" style="54" customWidth="1"/>
    <col min="13" max="13" width="4.28515625" style="54" customWidth="1"/>
    <col min="14" max="14" width="5.7109375" style="54" customWidth="1"/>
    <col min="15" max="15" width="6.28515625" style="54" customWidth="1"/>
    <col min="16" max="16" width="4.28515625" style="54" customWidth="1"/>
    <col min="17" max="17" width="6.85546875" style="54" customWidth="1"/>
    <col min="18" max="18" width="6.28515625" style="54" customWidth="1"/>
    <col min="19" max="19" width="4.28515625" style="54" bestFit="1" customWidth="1"/>
    <col min="20" max="21" width="5.7109375" style="54" bestFit="1" customWidth="1"/>
    <col min="22" max="22" width="4.28515625" style="54" bestFit="1" customWidth="1"/>
    <col min="23" max="23" width="5.7109375" style="54" bestFit="1" customWidth="1"/>
    <col min="24" max="24" width="6.28515625" style="54" customWidth="1"/>
    <col min="25" max="25" width="4.28515625" style="54" bestFit="1" customWidth="1"/>
    <col min="26" max="26" width="5.7109375" style="54" bestFit="1" customWidth="1"/>
    <col min="27" max="27" width="6.28515625" style="54" bestFit="1" customWidth="1"/>
    <col min="28" max="28" width="4.28515625" style="54" bestFit="1" customWidth="1"/>
    <col min="29" max="29" width="5.7109375" style="54" bestFit="1" customWidth="1"/>
    <col min="30" max="30" width="6.28515625" style="54" bestFit="1" customWidth="1"/>
    <col min="31" max="31" width="4.28515625" style="54" bestFit="1" customWidth="1"/>
    <col min="32" max="32" width="5.7109375" style="54" bestFit="1" customWidth="1"/>
    <col min="33" max="33" width="6.28515625" style="54" bestFit="1" customWidth="1"/>
    <col min="34" max="16384" width="11.42578125" style="54"/>
  </cols>
  <sheetData>
    <row r="1" spans="1:35" ht="15.75" x14ac:dyDescent="0.25">
      <c r="A1" s="128" t="s">
        <v>49</v>
      </c>
      <c r="B1" s="128"/>
      <c r="C1" s="128"/>
      <c r="D1" s="128"/>
      <c r="E1" s="128"/>
      <c r="F1" s="128"/>
      <c r="G1" s="128"/>
      <c r="H1" s="128"/>
      <c r="I1" s="128"/>
      <c r="J1" s="128"/>
      <c r="K1" s="128"/>
      <c r="L1" s="128"/>
      <c r="M1" s="128"/>
      <c r="N1" s="128"/>
      <c r="O1" s="128"/>
      <c r="P1" s="128"/>
      <c r="Q1" s="128"/>
      <c r="R1" s="127"/>
      <c r="S1" s="127"/>
      <c r="T1" s="127"/>
      <c r="U1" s="127"/>
      <c r="V1" s="127"/>
      <c r="W1" s="127"/>
      <c r="X1" s="127"/>
      <c r="Y1" s="127"/>
      <c r="Z1" s="127"/>
      <c r="AA1" s="127"/>
      <c r="AB1" s="127"/>
      <c r="AC1" s="127"/>
      <c r="AD1" s="127"/>
      <c r="AE1" s="127"/>
      <c r="AF1" s="127"/>
      <c r="AG1" s="127"/>
    </row>
    <row r="2" spans="1:35" ht="15.75" x14ac:dyDescent="0.25">
      <c r="A2" s="129" t="s">
        <v>63</v>
      </c>
      <c r="B2" s="128"/>
      <c r="C2" s="128"/>
      <c r="D2" s="128"/>
      <c r="E2" s="128"/>
      <c r="F2" s="128"/>
      <c r="G2" s="128"/>
      <c r="H2" s="128"/>
      <c r="I2" s="128"/>
      <c r="J2" s="128"/>
      <c r="K2" s="128"/>
      <c r="L2" s="128"/>
      <c r="M2" s="128"/>
      <c r="N2" s="128"/>
      <c r="O2" s="128"/>
      <c r="P2" s="128"/>
      <c r="Q2" s="128"/>
      <c r="R2" s="127"/>
      <c r="S2" s="127"/>
      <c r="T2" s="127"/>
      <c r="U2" s="127"/>
      <c r="V2" s="127"/>
      <c r="W2" s="127"/>
      <c r="X2" s="127"/>
      <c r="Y2" s="127"/>
      <c r="Z2" s="127"/>
      <c r="AA2" s="127"/>
      <c r="AB2" s="127"/>
      <c r="AC2" s="127"/>
      <c r="AD2" s="127"/>
      <c r="AE2" s="127"/>
      <c r="AF2" s="127"/>
      <c r="AG2" s="127"/>
    </row>
    <row r="3" spans="1:35" x14ac:dyDescent="0.2">
      <c r="A3" s="55"/>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row>
    <row r="4" spans="1:35" x14ac:dyDescent="0.2">
      <c r="A4" s="56" t="s">
        <v>12</v>
      </c>
      <c r="B4" s="56" t="s">
        <v>26</v>
      </c>
      <c r="C4" s="130" t="s">
        <v>13</v>
      </c>
      <c r="D4" s="131"/>
      <c r="E4" s="130" t="s">
        <v>14</v>
      </c>
      <c r="F4" s="131"/>
      <c r="G4" s="132" t="s">
        <v>1</v>
      </c>
      <c r="H4" s="132"/>
      <c r="I4" s="132"/>
      <c r="J4" s="133" t="s">
        <v>0</v>
      </c>
      <c r="K4" s="133"/>
      <c r="L4" s="133"/>
      <c r="M4" s="134" t="s">
        <v>2</v>
      </c>
      <c r="N4" s="134"/>
      <c r="O4" s="134"/>
      <c r="P4" s="135" t="s">
        <v>7</v>
      </c>
      <c r="Q4" s="135"/>
      <c r="R4" s="135"/>
      <c r="S4" s="142" t="s">
        <v>51</v>
      </c>
      <c r="T4" s="139"/>
      <c r="U4" s="139"/>
      <c r="V4" s="144" t="s">
        <v>27</v>
      </c>
      <c r="W4" s="144"/>
      <c r="X4" s="144"/>
      <c r="Y4" s="136" t="s">
        <v>40</v>
      </c>
      <c r="Z4" s="137"/>
      <c r="AA4" s="137"/>
      <c r="AB4" s="138" t="s">
        <v>50</v>
      </c>
      <c r="AC4" s="139"/>
      <c r="AD4" s="139"/>
      <c r="AE4" s="140" t="s">
        <v>3</v>
      </c>
      <c r="AF4" s="140"/>
      <c r="AG4" s="141"/>
    </row>
    <row r="5" spans="1:35" x14ac:dyDescent="0.2">
      <c r="A5" s="56"/>
      <c r="B5" s="56" t="s">
        <v>25</v>
      </c>
      <c r="C5" s="57" t="s">
        <v>15</v>
      </c>
      <c r="D5" s="57" t="s">
        <v>16</v>
      </c>
      <c r="E5" s="57" t="s">
        <v>15</v>
      </c>
      <c r="F5" s="57" t="s">
        <v>16</v>
      </c>
      <c r="G5" s="58" t="s">
        <v>15</v>
      </c>
      <c r="H5" s="58" t="s">
        <v>16</v>
      </c>
      <c r="I5" s="59" t="s">
        <v>17</v>
      </c>
      <c r="J5" s="60" t="s">
        <v>15</v>
      </c>
      <c r="K5" s="60" t="s">
        <v>16</v>
      </c>
      <c r="L5" s="61" t="s">
        <v>17</v>
      </c>
      <c r="M5" s="62" t="s">
        <v>15</v>
      </c>
      <c r="N5" s="62" t="s">
        <v>16</v>
      </c>
      <c r="O5" s="63" t="s">
        <v>17</v>
      </c>
      <c r="P5" s="64" t="s">
        <v>15</v>
      </c>
      <c r="Q5" s="64" t="s">
        <v>16</v>
      </c>
      <c r="R5" s="65" t="s">
        <v>17</v>
      </c>
      <c r="S5" s="88" t="s">
        <v>15</v>
      </c>
      <c r="T5" s="88" t="s">
        <v>16</v>
      </c>
      <c r="U5" s="88" t="s">
        <v>17</v>
      </c>
      <c r="V5" s="94" t="s">
        <v>15</v>
      </c>
      <c r="W5" s="94" t="s">
        <v>16</v>
      </c>
      <c r="X5" s="95" t="s">
        <v>17</v>
      </c>
      <c r="Y5" s="121" t="s">
        <v>15</v>
      </c>
      <c r="Z5" s="122" t="s">
        <v>16</v>
      </c>
      <c r="AA5" s="122" t="s">
        <v>17</v>
      </c>
      <c r="AB5" s="87" t="s">
        <v>15</v>
      </c>
      <c r="AC5" s="87" t="s">
        <v>16</v>
      </c>
      <c r="AD5" s="87" t="s">
        <v>17</v>
      </c>
      <c r="AE5" s="90" t="s">
        <v>15</v>
      </c>
      <c r="AF5" s="90" t="s">
        <v>16</v>
      </c>
      <c r="AG5" s="90" t="s">
        <v>17</v>
      </c>
    </row>
    <row r="6" spans="1:35" x14ac:dyDescent="0.2">
      <c r="A6" s="66" t="str">
        <f>'1995'!A6</f>
        <v>001-Beverungen</v>
      </c>
      <c r="B6" s="81">
        <v>1890</v>
      </c>
      <c r="C6" s="82">
        <v>835</v>
      </c>
      <c r="D6" s="68">
        <f>C6/B6</f>
        <v>0.4417989417989418</v>
      </c>
      <c r="E6" s="82">
        <v>819</v>
      </c>
      <c r="F6" s="69">
        <f>E6/C6</f>
        <v>0.98083832335329346</v>
      </c>
      <c r="G6" s="81">
        <v>225</v>
      </c>
      <c r="H6" s="68">
        <f t="shared" ref="H6:H24" si="0">G6/E6</f>
        <v>0.27472527472527475</v>
      </c>
      <c r="I6" s="69">
        <f>H6-'2010'!H6</f>
        <v>-7.7922077922077948E-3</v>
      </c>
      <c r="J6" s="67">
        <v>427</v>
      </c>
      <c r="K6" s="68">
        <f t="shared" ref="K6:K23" si="1">J6/E6</f>
        <v>0.5213675213675214</v>
      </c>
      <c r="L6" s="69">
        <f>K6-'2010'!K6</f>
        <v>1.7871017871017858E-2</v>
      </c>
      <c r="M6" s="67">
        <v>45</v>
      </c>
      <c r="N6" s="68">
        <f t="shared" ref="N6:N24" si="2">M6/E6</f>
        <v>5.4945054945054944E-2</v>
      </c>
      <c r="O6" s="69">
        <f>N6-'2010'!N6</f>
        <v>-2.3376623376623384E-2</v>
      </c>
      <c r="P6" s="67">
        <v>22</v>
      </c>
      <c r="Q6" s="68">
        <f t="shared" ref="Q6:Q24" si="3">P6/E6</f>
        <v>2.6862026862026864E-2</v>
      </c>
      <c r="R6" s="69">
        <f>Q6-'2010'!Q6</f>
        <v>-3.7473637473637467E-2</v>
      </c>
      <c r="S6" s="67">
        <v>56</v>
      </c>
      <c r="T6" s="68">
        <f>S6/$E6</f>
        <v>6.8376068376068383E-2</v>
      </c>
      <c r="U6" s="69">
        <f>T6</f>
        <v>6.8376068376068383E-2</v>
      </c>
      <c r="V6" s="67">
        <f>Y6+AB6+AE6</f>
        <v>44</v>
      </c>
      <c r="W6" s="68">
        <f t="shared" ref="W6:W24" si="4">V6/$E6</f>
        <v>5.3724053724053727E-2</v>
      </c>
      <c r="X6" s="68">
        <f>W6-'2010'!U6</f>
        <v>4.32747510537815E-2</v>
      </c>
      <c r="Y6" s="123">
        <v>8</v>
      </c>
      <c r="Z6" s="68">
        <f>Y6/$E6</f>
        <v>9.768009768009768E-3</v>
      </c>
      <c r="AA6" s="69">
        <f>Z6-'2012'!T6</f>
        <v>-6.5841746329551198E-2</v>
      </c>
      <c r="AB6" s="67">
        <v>31</v>
      </c>
      <c r="AC6" s="68">
        <f>AB6/$E6</f>
        <v>3.7851037851037848E-2</v>
      </c>
      <c r="AD6" s="69">
        <f>AC6-'2012'!Z6</f>
        <v>1.5899818338842728E-2</v>
      </c>
      <c r="AE6" s="67">
        <v>5</v>
      </c>
      <c r="AF6" s="68">
        <f>AE6/$E6</f>
        <v>6.105006105006105E-3</v>
      </c>
      <c r="AG6" s="69">
        <f>AF6-'2012'!AC6</f>
        <v>3.6659817147622026E-3</v>
      </c>
      <c r="AH6" s="89"/>
      <c r="AI6" s="89"/>
    </row>
    <row r="7" spans="1:35" x14ac:dyDescent="0.2">
      <c r="A7" s="70" t="str">
        <f>'1995'!A7</f>
        <v>002-Beverungen</v>
      </c>
      <c r="B7" s="83">
        <v>1650</v>
      </c>
      <c r="C7" s="84">
        <v>729</v>
      </c>
      <c r="D7" s="72">
        <f>C7/B7</f>
        <v>0.44181818181818183</v>
      </c>
      <c r="E7" s="84">
        <v>724</v>
      </c>
      <c r="F7" s="73">
        <f>E7/C7</f>
        <v>0.99314128943758573</v>
      </c>
      <c r="G7" s="83">
        <v>227</v>
      </c>
      <c r="H7" s="72">
        <f t="shared" si="0"/>
        <v>0.31353591160220995</v>
      </c>
      <c r="I7" s="73">
        <f>H7-'2010'!H7</f>
        <v>-1.2448340366293997E-2</v>
      </c>
      <c r="J7" s="71">
        <v>336</v>
      </c>
      <c r="K7" s="72">
        <f t="shared" si="1"/>
        <v>0.46408839779005523</v>
      </c>
      <c r="L7" s="73">
        <f>K7-'2010'!K7</f>
        <v>-2.0950972288684921E-2</v>
      </c>
      <c r="M7" s="71">
        <v>52</v>
      </c>
      <c r="N7" s="72">
        <f t="shared" si="2"/>
        <v>7.18232044198895E-2</v>
      </c>
      <c r="O7" s="73">
        <f>N7-'2010'!N7</f>
        <v>-3.7673467612128614E-3</v>
      </c>
      <c r="P7" s="71">
        <v>27</v>
      </c>
      <c r="Q7" s="72">
        <f t="shared" si="3"/>
        <v>3.7292817679558013E-2</v>
      </c>
      <c r="R7" s="73">
        <f>Q7-'2010'!Q7</f>
        <v>-2.8848914603906553E-2</v>
      </c>
      <c r="S7" s="71">
        <v>48</v>
      </c>
      <c r="T7" s="72">
        <f>S7/$E7</f>
        <v>6.6298342541436461E-2</v>
      </c>
      <c r="U7" s="73">
        <f t="shared" ref="U7:U24" si="5">T7</f>
        <v>6.6298342541436461E-2</v>
      </c>
      <c r="V7" s="71">
        <f>Y7+AB7+AE7</f>
        <v>34</v>
      </c>
      <c r="W7" s="72">
        <f t="shared" si="4"/>
        <v>4.6961325966850827E-2</v>
      </c>
      <c r="X7" s="72">
        <f>W7-'2010'!U7</f>
        <v>4.1784539170969547E-2</v>
      </c>
      <c r="Y7" s="124">
        <v>3</v>
      </c>
      <c r="Z7" s="72">
        <f>Y7/E7</f>
        <v>4.1436464088397788E-3</v>
      </c>
      <c r="AA7" s="73">
        <f>Z7-'2012'!T7</f>
        <v>-6.4349504276091721E-2</v>
      </c>
      <c r="AB7" s="71">
        <v>30</v>
      </c>
      <c r="AC7" s="72">
        <f>AB7/$E7</f>
        <v>4.1436464088397788E-2</v>
      </c>
      <c r="AD7" s="73">
        <f>AC7-'2012'!Z7</f>
        <v>1.5561273829645887E-2</v>
      </c>
      <c r="AE7" s="71">
        <v>1</v>
      </c>
      <c r="AF7" s="72">
        <f>AE7/$E7</f>
        <v>1.3812154696132596E-3</v>
      </c>
      <c r="AG7" s="73">
        <f>AF7-'2012'!AC7</f>
        <v>1.3812154696132596E-3</v>
      </c>
      <c r="AH7" s="89"/>
      <c r="AI7" s="89"/>
    </row>
    <row r="8" spans="1:35" x14ac:dyDescent="0.2">
      <c r="A8" s="70" t="str">
        <f>'1995'!A8</f>
        <v>003-Beverungen</v>
      </c>
      <c r="B8" s="83">
        <v>1371</v>
      </c>
      <c r="C8" s="84">
        <v>575</v>
      </c>
      <c r="D8" s="72">
        <f>C8/B8</f>
        <v>0.41940189642596643</v>
      </c>
      <c r="E8" s="84">
        <v>571</v>
      </c>
      <c r="F8" s="73">
        <f>E8/C8</f>
        <v>0.99304347826086958</v>
      </c>
      <c r="G8" s="83">
        <v>191</v>
      </c>
      <c r="H8" s="72">
        <f t="shared" si="0"/>
        <v>0.33450087565674258</v>
      </c>
      <c r="I8" s="73">
        <f>H8-'2010'!H8</f>
        <v>-3.7132876587422592E-2</v>
      </c>
      <c r="J8" s="71">
        <v>264</v>
      </c>
      <c r="K8" s="72">
        <f t="shared" si="1"/>
        <v>0.46234676007005254</v>
      </c>
      <c r="L8" s="73">
        <f>K8-'2010'!K8</f>
        <v>2.2490386640968141E-2</v>
      </c>
      <c r="M8" s="71">
        <v>35</v>
      </c>
      <c r="N8" s="72">
        <f t="shared" si="2"/>
        <v>6.1295971978984239E-2</v>
      </c>
      <c r="O8" s="73">
        <f>N8-'2010'!N8</f>
        <v>3.8453436127364807E-3</v>
      </c>
      <c r="P8" s="71">
        <v>18</v>
      </c>
      <c r="Q8" s="72">
        <f t="shared" si="3"/>
        <v>3.1523642732049037E-2</v>
      </c>
      <c r="R8" s="73">
        <f>Q8-'2010'!Q8</f>
        <v>-2.4131653497753473E-2</v>
      </c>
      <c r="S8" s="71">
        <v>26</v>
      </c>
      <c r="T8" s="72">
        <f t="shared" ref="T8:T22" si="6">S8/$E8</f>
        <v>4.553415061295972E-2</v>
      </c>
      <c r="U8" s="73">
        <f t="shared" si="5"/>
        <v>4.553415061295972E-2</v>
      </c>
      <c r="V8" s="71">
        <f>Y8+AB8+AE8</f>
        <v>37</v>
      </c>
      <c r="W8" s="72">
        <f t="shared" si="4"/>
        <v>6.4798598949211902E-2</v>
      </c>
      <c r="X8" s="72">
        <f>W8-'2010'!U8</f>
        <v>3.4372160462889538E-2</v>
      </c>
      <c r="Y8" s="124">
        <v>9</v>
      </c>
      <c r="Z8" s="72">
        <f>Y8/E8</f>
        <v>1.5761821366024518E-2</v>
      </c>
      <c r="AA8" s="73">
        <f>Z8-'2012'!T8</f>
        <v>-6.9624057123302246E-2</v>
      </c>
      <c r="AB8" s="71">
        <v>24</v>
      </c>
      <c r="AC8" s="72">
        <f t="shared" ref="AC8:AC24" si="7">AB8/$E8</f>
        <v>4.2031523642732049E-2</v>
      </c>
      <c r="AD8" s="73">
        <f>AC8-'2012'!Z8</f>
        <v>1.9043017895605613E-2</v>
      </c>
      <c r="AE8" s="71">
        <v>4</v>
      </c>
      <c r="AF8" s="72">
        <f t="shared" ref="AF8:AF22" si="8">AE8/$E8</f>
        <v>7.0052539404553416E-3</v>
      </c>
      <c r="AG8" s="73">
        <f>AF8-'2012'!AC8</f>
        <v>7.0052539404553416E-3</v>
      </c>
      <c r="AH8" s="89"/>
      <c r="AI8" s="89"/>
    </row>
    <row r="9" spans="1:35" s="77" customFormat="1" x14ac:dyDescent="0.2">
      <c r="A9" s="74" t="str">
        <f>'1995'!A9</f>
        <v>300-Kernstadt</v>
      </c>
      <c r="B9" s="85">
        <f>B6+B7+B8</f>
        <v>4911</v>
      </c>
      <c r="C9" s="86">
        <f>C6+C7+C8</f>
        <v>2139</v>
      </c>
      <c r="D9" s="75">
        <f>C9/B9</f>
        <v>0.43555284056200366</v>
      </c>
      <c r="E9" s="86">
        <f>E6+E7+E8</f>
        <v>2114</v>
      </c>
      <c r="F9" s="76">
        <f>E9/C9</f>
        <v>0.98831229546517063</v>
      </c>
      <c r="G9" s="85">
        <f>G6+G7+G8</f>
        <v>643</v>
      </c>
      <c r="H9" s="75">
        <f t="shared" si="0"/>
        <v>0.30416272469252603</v>
      </c>
      <c r="I9" s="76">
        <f>H9-'2010'!H9</f>
        <v>-1.8857726277584086E-2</v>
      </c>
      <c r="J9" s="85">
        <f>J6+J7+J8</f>
        <v>1027</v>
      </c>
      <c r="K9" s="75">
        <f t="shared" si="1"/>
        <v>0.48580889309366132</v>
      </c>
      <c r="L9" s="76">
        <f>K9-'2010'!K9</f>
        <v>7.046438977248104E-3</v>
      </c>
      <c r="M9" s="85">
        <f>M6+M7+M8</f>
        <v>132</v>
      </c>
      <c r="N9" s="75">
        <f t="shared" si="2"/>
        <v>6.2440870387890257E-2</v>
      </c>
      <c r="O9" s="76">
        <f>N9-'2010'!N9</f>
        <v>-8.8753330730431401E-3</v>
      </c>
      <c r="P9" s="85">
        <f>P6+P7+P8</f>
        <v>67</v>
      </c>
      <c r="Q9" s="75">
        <f t="shared" si="3"/>
        <v>3.1693472090823085E-2</v>
      </c>
      <c r="R9" s="76">
        <f>Q9-'2010'!Q9</f>
        <v>-3.0708205937493641E-2</v>
      </c>
      <c r="S9" s="85">
        <f>S6+S7+S8</f>
        <v>130</v>
      </c>
      <c r="T9" s="75">
        <f t="shared" si="6"/>
        <v>6.1494796594134343E-2</v>
      </c>
      <c r="U9" s="76">
        <f t="shared" si="5"/>
        <v>6.1494796594134343E-2</v>
      </c>
      <c r="V9" s="85">
        <f>V6+V7+V8</f>
        <v>115</v>
      </c>
      <c r="W9" s="75">
        <f t="shared" si="4"/>
        <v>5.4399243140964997E-2</v>
      </c>
      <c r="X9" s="75">
        <f>W9-'2010'!U9</f>
        <v>3.9774296271642071E-2</v>
      </c>
      <c r="Y9" s="125">
        <f>Y6+Y7+Y8</f>
        <v>20</v>
      </c>
      <c r="Z9" s="75">
        <f>Y9/E9</f>
        <v>9.4607379375591296E-3</v>
      </c>
      <c r="AA9" s="76">
        <f>Z9-'2012'!T9</f>
        <v>-6.6761697345278842E-2</v>
      </c>
      <c r="AB9" s="85">
        <f>AB6+AB7+AB8</f>
        <v>85</v>
      </c>
      <c r="AC9" s="75">
        <f t="shared" si="7"/>
        <v>4.0208136234626303E-2</v>
      </c>
      <c r="AD9" s="76">
        <f>AC9-'2012'!Z9</f>
        <v>1.6718203348720262E-2</v>
      </c>
      <c r="AE9" s="85">
        <f>AE6+AE7+AE8</f>
        <v>10</v>
      </c>
      <c r="AF9" s="75">
        <f t="shared" si="8"/>
        <v>4.7303689687795648E-3</v>
      </c>
      <c r="AG9" s="76">
        <f>AF9-'2012'!AC9</f>
        <v>3.7715961979262573E-3</v>
      </c>
      <c r="AH9" s="89"/>
      <c r="AI9" s="89"/>
    </row>
    <row r="10" spans="1:35" x14ac:dyDescent="0.2">
      <c r="A10" s="70" t="str">
        <f>'1995'!A10</f>
        <v>004-Amelunxen</v>
      </c>
      <c r="B10" s="83">
        <v>895</v>
      </c>
      <c r="C10" s="84">
        <v>531</v>
      </c>
      <c r="D10" s="72">
        <f t="shared" ref="D10:D20" si="9">C10/B10</f>
        <v>0.59329608938547485</v>
      </c>
      <c r="E10" s="84">
        <v>524</v>
      </c>
      <c r="F10" s="73">
        <f t="shared" ref="F10:F24" si="10">E10/C10</f>
        <v>0.98681732580037662</v>
      </c>
      <c r="G10" s="83">
        <v>159</v>
      </c>
      <c r="H10" s="72">
        <f t="shared" si="0"/>
        <v>0.30343511450381677</v>
      </c>
      <c r="I10" s="73">
        <f>H10-'2010'!H10</f>
        <v>-2.3177788721989667E-2</v>
      </c>
      <c r="J10" s="71">
        <v>274</v>
      </c>
      <c r="K10" s="72">
        <f t="shared" si="1"/>
        <v>0.52290076335877866</v>
      </c>
      <c r="L10" s="73">
        <f>K10-'2010'!K10</f>
        <v>3.7013666584585103E-2</v>
      </c>
      <c r="M10" s="71">
        <v>36</v>
      </c>
      <c r="N10" s="72">
        <f t="shared" si="2"/>
        <v>6.8702290076335881E-2</v>
      </c>
      <c r="O10" s="73">
        <f>N10-'2010'!N10</f>
        <v>2.6363580398916529E-2</v>
      </c>
      <c r="P10" s="71">
        <v>14</v>
      </c>
      <c r="Q10" s="72">
        <f t="shared" si="3"/>
        <v>2.6717557251908396E-2</v>
      </c>
      <c r="R10" s="73">
        <f>Q10-'2010'!Q10</f>
        <v>-4.787921694163999E-2</v>
      </c>
      <c r="S10" s="71">
        <v>19</v>
      </c>
      <c r="T10" s="72">
        <f t="shared" si="6"/>
        <v>3.6259541984732822E-2</v>
      </c>
      <c r="U10" s="73">
        <f t="shared" si="5"/>
        <v>3.6259541984732822E-2</v>
      </c>
      <c r="V10" s="71">
        <f t="shared" ref="V10:V22" si="11">Y10+AB10+AE10</f>
        <v>22</v>
      </c>
      <c r="W10" s="72">
        <f t="shared" si="4"/>
        <v>4.1984732824427481E-2</v>
      </c>
      <c r="X10" s="72">
        <f>W10-'2010'!U10</f>
        <v>1.7519507475537058E-2</v>
      </c>
      <c r="Y10" s="124">
        <v>7</v>
      </c>
      <c r="Z10" s="72">
        <f t="shared" ref="Z10:Z22" si="12">Y10/E10</f>
        <v>1.3358778625954198E-2</v>
      </c>
      <c r="AA10" s="73">
        <f>Z10-'2012'!T10</f>
        <v>-3.4063901786416932E-2</v>
      </c>
      <c r="AB10" s="71">
        <v>13</v>
      </c>
      <c r="AC10" s="72">
        <f t="shared" si="7"/>
        <v>2.4809160305343511E-2</v>
      </c>
      <c r="AD10" s="73">
        <f>AC10-'2012'!Z10</f>
        <v>1.2438026284724955E-2</v>
      </c>
      <c r="AE10" s="71">
        <v>2</v>
      </c>
      <c r="AF10" s="72">
        <f t="shared" si="8"/>
        <v>3.8167938931297708E-3</v>
      </c>
      <c r="AG10" s="73">
        <f>AF10-'2012'!AC10</f>
        <v>1.754938223026678E-3</v>
      </c>
      <c r="AH10" s="89"/>
      <c r="AI10" s="89"/>
    </row>
    <row r="11" spans="1:35" x14ac:dyDescent="0.2">
      <c r="A11" s="70" t="str">
        <f>'1995'!A11</f>
        <v>005-Blankenau</v>
      </c>
      <c r="B11" s="83">
        <v>231</v>
      </c>
      <c r="C11" s="84">
        <v>118</v>
      </c>
      <c r="D11" s="72">
        <f t="shared" si="9"/>
        <v>0.51082251082251084</v>
      </c>
      <c r="E11" s="84">
        <v>115</v>
      </c>
      <c r="F11" s="73">
        <f t="shared" si="10"/>
        <v>0.97457627118644063</v>
      </c>
      <c r="G11" s="83">
        <v>35</v>
      </c>
      <c r="H11" s="72">
        <f t="shared" si="0"/>
        <v>0.30434782608695654</v>
      </c>
      <c r="I11" s="73">
        <f>H11-'2010'!H11</f>
        <v>-4.1446566436407928E-2</v>
      </c>
      <c r="J11" s="71">
        <v>61</v>
      </c>
      <c r="K11" s="72">
        <f t="shared" si="1"/>
        <v>0.5304347826086957</v>
      </c>
      <c r="L11" s="73">
        <f>K11-'2010'!K11</f>
        <v>5.3799268590004112E-2</v>
      </c>
      <c r="M11" s="71">
        <v>7</v>
      </c>
      <c r="N11" s="72">
        <f t="shared" si="2"/>
        <v>6.0869565217391307E-2</v>
      </c>
      <c r="O11" s="73">
        <f>N11-'2010'!N11</f>
        <v>2.3486387647297852E-2</v>
      </c>
      <c r="P11" s="71">
        <v>5</v>
      </c>
      <c r="Q11" s="72">
        <f t="shared" si="3"/>
        <v>4.3478260869565216E-2</v>
      </c>
      <c r="R11" s="73">
        <f>Q11-'2010'!Q11</f>
        <v>-2.1942299878098329E-2</v>
      </c>
      <c r="S11" s="71">
        <v>4</v>
      </c>
      <c r="T11" s="72">
        <f t="shared" si="6"/>
        <v>3.4782608695652174E-2</v>
      </c>
      <c r="U11" s="73">
        <f t="shared" si="5"/>
        <v>3.4782608695652174E-2</v>
      </c>
      <c r="V11" s="71">
        <f t="shared" si="11"/>
        <v>3</v>
      </c>
      <c r="W11" s="72">
        <f t="shared" si="4"/>
        <v>2.6086956521739129E-2</v>
      </c>
      <c r="X11" s="72">
        <f>W11-'2010'!U11</f>
        <v>6.8761569371077712E-3</v>
      </c>
      <c r="Y11" s="124">
        <v>2</v>
      </c>
      <c r="Z11" s="72">
        <f t="shared" si="12"/>
        <v>1.7391304347826087E-2</v>
      </c>
      <c r="AA11" s="73">
        <f>Z11-'2012'!T11</f>
        <v>-6.0869565217391314E-2</v>
      </c>
      <c r="AB11" s="71">
        <v>1</v>
      </c>
      <c r="AC11" s="72">
        <f t="shared" si="7"/>
        <v>8.6956521739130436E-3</v>
      </c>
      <c r="AD11" s="73">
        <f>AC11-'2012'!Z11</f>
        <v>-1.7391304347826084E-2</v>
      </c>
      <c r="AE11" s="71"/>
      <c r="AF11" s="72">
        <f t="shared" si="8"/>
        <v>0</v>
      </c>
      <c r="AG11" s="73">
        <f>AF11-'2012'!AC11</f>
        <v>0</v>
      </c>
      <c r="AH11" s="89"/>
      <c r="AI11" s="89"/>
    </row>
    <row r="12" spans="1:35" x14ac:dyDescent="0.2">
      <c r="A12" s="70" t="str">
        <f>'1995'!A12</f>
        <v>006-Dalhausen</v>
      </c>
      <c r="B12" s="83">
        <v>1424</v>
      </c>
      <c r="C12" s="84">
        <v>890</v>
      </c>
      <c r="D12" s="72">
        <f t="shared" si="9"/>
        <v>0.625</v>
      </c>
      <c r="E12" s="84">
        <v>878</v>
      </c>
      <c r="F12" s="73">
        <f t="shared" si="10"/>
        <v>0.98651685393258426</v>
      </c>
      <c r="G12" s="83">
        <v>220</v>
      </c>
      <c r="H12" s="72">
        <f t="shared" si="0"/>
        <v>0.25056947608200458</v>
      </c>
      <c r="I12" s="73">
        <f>H12-'2010'!H12</f>
        <v>-4.1971316458787933E-2</v>
      </c>
      <c r="J12" s="71">
        <v>536</v>
      </c>
      <c r="K12" s="72">
        <f t="shared" si="1"/>
        <v>0.61047835990888377</v>
      </c>
      <c r="L12" s="73">
        <f>K12-'2010'!K12</f>
        <v>3.35552829858069E-2</v>
      </c>
      <c r="M12" s="71">
        <v>46</v>
      </c>
      <c r="N12" s="72">
        <f t="shared" si="2"/>
        <v>5.2391799544419138E-2</v>
      </c>
      <c r="O12" s="73">
        <f>N12-'2010'!N12</f>
        <v>1.6261263413883009E-2</v>
      </c>
      <c r="P12" s="71">
        <v>13</v>
      </c>
      <c r="Q12" s="72">
        <f t="shared" si="3"/>
        <v>1.4806378132118452E-2</v>
      </c>
      <c r="R12" s="73">
        <f>Q12-'2010'!Q12</f>
        <v>-2.4820661494921174E-2</v>
      </c>
      <c r="S12" s="71">
        <v>29</v>
      </c>
      <c r="T12" s="72">
        <f t="shared" si="6"/>
        <v>3.3029612756264239E-2</v>
      </c>
      <c r="U12" s="73">
        <f t="shared" si="5"/>
        <v>3.3029612756264239E-2</v>
      </c>
      <c r="V12" s="71">
        <f t="shared" si="11"/>
        <v>34</v>
      </c>
      <c r="W12" s="72">
        <f t="shared" si="4"/>
        <v>3.8724373576309798E-2</v>
      </c>
      <c r="X12" s="72">
        <f>W12-'2010'!U12</f>
        <v>2.4613180633000067E-2</v>
      </c>
      <c r="Y12" s="124">
        <v>5</v>
      </c>
      <c r="Z12" s="72">
        <f t="shared" si="12"/>
        <v>5.6947608200455585E-3</v>
      </c>
      <c r="AA12" s="73">
        <f>Z12-'2012'!T12</f>
        <v>-5.9796423059047636E-2</v>
      </c>
      <c r="AB12" s="71">
        <v>24</v>
      </c>
      <c r="AC12" s="72">
        <f t="shared" si="7"/>
        <v>2.7334851936218679E-2</v>
      </c>
      <c r="AD12" s="73">
        <f>AC12-'2012'!Z12</f>
        <v>1.2221501810274095E-2</v>
      </c>
      <c r="AE12" s="71">
        <v>5</v>
      </c>
      <c r="AF12" s="72">
        <f t="shared" si="8"/>
        <v>5.6947608200455585E-3</v>
      </c>
      <c r="AG12" s="73">
        <f>AF12-'2012'!AC12</f>
        <v>3.1758691323881278E-3</v>
      </c>
      <c r="AH12" s="89"/>
      <c r="AI12" s="89"/>
    </row>
    <row r="13" spans="1:35" x14ac:dyDescent="0.2">
      <c r="A13" s="70" t="str">
        <f>'1995'!A13</f>
        <v>007-Drenke</v>
      </c>
      <c r="B13" s="83">
        <v>274</v>
      </c>
      <c r="C13" s="84">
        <v>181</v>
      </c>
      <c r="D13" s="72">
        <f t="shared" si="9"/>
        <v>0.66058394160583944</v>
      </c>
      <c r="E13" s="84">
        <v>175</v>
      </c>
      <c r="F13" s="73">
        <f t="shared" si="10"/>
        <v>0.96685082872928174</v>
      </c>
      <c r="G13" s="83">
        <v>32</v>
      </c>
      <c r="H13" s="72">
        <f t="shared" si="0"/>
        <v>0.18285714285714286</v>
      </c>
      <c r="I13" s="73">
        <f>H13-'2010'!H13</f>
        <v>-5.0838509316770197E-2</v>
      </c>
      <c r="J13" s="71">
        <v>101</v>
      </c>
      <c r="K13" s="72">
        <f t="shared" si="1"/>
        <v>0.57714285714285718</v>
      </c>
      <c r="L13" s="73">
        <f>K13-'2010'!K13</f>
        <v>6.4906832298137207E-3</v>
      </c>
      <c r="M13" s="71">
        <v>14</v>
      </c>
      <c r="N13" s="72">
        <f t="shared" si="2"/>
        <v>0.08</v>
      </c>
      <c r="O13" s="73">
        <f>N13-'2010'!N13</f>
        <v>9.3478260869565288E-3</v>
      </c>
      <c r="P13" s="71">
        <v>7</v>
      </c>
      <c r="Q13" s="72">
        <f t="shared" si="3"/>
        <v>0.04</v>
      </c>
      <c r="R13" s="73">
        <f>Q13-'2010'!Q13</f>
        <v>-1.9782608695652175E-2</v>
      </c>
      <c r="S13" s="71">
        <v>10</v>
      </c>
      <c r="T13" s="72">
        <f t="shared" si="6"/>
        <v>5.7142857142857141E-2</v>
      </c>
      <c r="U13" s="73">
        <f t="shared" si="5"/>
        <v>5.7142857142857141E-2</v>
      </c>
      <c r="V13" s="71">
        <f t="shared" si="11"/>
        <v>11</v>
      </c>
      <c r="W13" s="72">
        <f t="shared" si="4"/>
        <v>6.2857142857142861E-2</v>
      </c>
      <c r="X13" s="72">
        <f>W13-'2010'!U13</f>
        <v>3.6474703009105713E-2</v>
      </c>
      <c r="Y13" s="124">
        <v>1</v>
      </c>
      <c r="Z13" s="72">
        <f t="shared" si="12"/>
        <v>5.7142857142857143E-3</v>
      </c>
      <c r="AA13" s="73">
        <f>Z13-'2012'!T13</f>
        <v>-6.8571428571428575E-2</v>
      </c>
      <c r="AB13" s="71">
        <v>10</v>
      </c>
      <c r="AC13" s="72">
        <f t="shared" si="7"/>
        <v>5.7142857142857141E-2</v>
      </c>
      <c r="AD13" s="73">
        <f>AC13-'2012'!Z13</f>
        <v>2.8571428571428571E-2</v>
      </c>
      <c r="AE13" s="71"/>
      <c r="AF13" s="72">
        <f t="shared" si="8"/>
        <v>0</v>
      </c>
      <c r="AG13" s="73">
        <f>AF13-'2012'!AC13</f>
        <v>-5.7142857142857143E-3</v>
      </c>
      <c r="AH13" s="89"/>
      <c r="AI13" s="89"/>
    </row>
    <row r="14" spans="1:35" x14ac:dyDescent="0.2">
      <c r="A14" s="70" t="str">
        <f>'1995'!A14</f>
        <v>008-Haarbrück</v>
      </c>
      <c r="B14" s="83">
        <v>399</v>
      </c>
      <c r="C14" s="84">
        <v>261</v>
      </c>
      <c r="D14" s="72">
        <f t="shared" si="9"/>
        <v>0.65413533834586468</v>
      </c>
      <c r="E14" s="84">
        <v>257</v>
      </c>
      <c r="F14" s="73">
        <f t="shared" si="10"/>
        <v>0.98467432950191569</v>
      </c>
      <c r="G14" s="83">
        <v>41</v>
      </c>
      <c r="H14" s="72">
        <f t="shared" si="0"/>
        <v>0.15953307392996108</v>
      </c>
      <c r="I14" s="73">
        <f>H14-'2010'!H14</f>
        <v>-1.3627099230212075E-2</v>
      </c>
      <c r="J14" s="71">
        <v>164</v>
      </c>
      <c r="K14" s="72">
        <f t="shared" si="1"/>
        <v>0.63813229571984431</v>
      </c>
      <c r="L14" s="73">
        <f>K14-'2010'!K14</f>
        <v>6.0976636852122512E-3</v>
      </c>
      <c r="M14" s="71">
        <v>20</v>
      </c>
      <c r="N14" s="72">
        <f t="shared" si="2"/>
        <v>7.7821011673151752E-2</v>
      </c>
      <c r="O14" s="73">
        <f>N14-'2010'!N14</f>
        <v>2.1543955396095472E-2</v>
      </c>
      <c r="P14" s="71">
        <v>14</v>
      </c>
      <c r="Q14" s="72">
        <f t="shared" si="3"/>
        <v>5.4474708171206226E-2</v>
      </c>
      <c r="R14" s="73">
        <f>Q14-'2010'!Q14</f>
        <v>-4.0763387066889006E-2</v>
      </c>
      <c r="S14" s="71">
        <v>10</v>
      </c>
      <c r="T14" s="72">
        <f t="shared" si="6"/>
        <v>3.8910505836575876E-2</v>
      </c>
      <c r="U14" s="73">
        <f t="shared" si="5"/>
        <v>3.8910505836575876E-2</v>
      </c>
      <c r="V14" s="71">
        <f t="shared" si="11"/>
        <v>8</v>
      </c>
      <c r="W14" s="72">
        <f t="shared" si="4"/>
        <v>3.1128404669260701E-2</v>
      </c>
      <c r="X14" s="72">
        <f>W14-'2010'!U14</f>
        <v>1.8141391682247716E-2</v>
      </c>
      <c r="Y14" s="124">
        <v>5</v>
      </c>
      <c r="Z14" s="72">
        <f t="shared" si="12"/>
        <v>1.9455252918287938E-2</v>
      </c>
      <c r="AA14" s="73">
        <f>Z14-'2012'!T14</f>
        <v>-5.4924912370968262E-2</v>
      </c>
      <c r="AB14" s="71">
        <v>3</v>
      </c>
      <c r="AC14" s="72">
        <f t="shared" si="7"/>
        <v>1.1673151750972763E-2</v>
      </c>
      <c r="AD14" s="73">
        <f>AC14-'2012'!Z14</f>
        <v>3.4086889410554072E-3</v>
      </c>
      <c r="AE14" s="71"/>
      <c r="AF14" s="72">
        <f t="shared" si="8"/>
        <v>0</v>
      </c>
      <c r="AG14" s="73">
        <f>AF14-'2012'!AC14</f>
        <v>0</v>
      </c>
      <c r="AH14" s="89"/>
      <c r="AI14" s="89"/>
    </row>
    <row r="15" spans="1:35" x14ac:dyDescent="0.2">
      <c r="A15" s="70" t="str">
        <f>'1995'!A15</f>
        <v>009-Herstelle</v>
      </c>
      <c r="B15" s="83">
        <v>749</v>
      </c>
      <c r="C15" s="84">
        <v>392</v>
      </c>
      <c r="D15" s="72">
        <f t="shared" si="9"/>
        <v>0.52336448598130836</v>
      </c>
      <c r="E15" s="84">
        <v>383</v>
      </c>
      <c r="F15" s="73">
        <f t="shared" si="10"/>
        <v>0.97704081632653061</v>
      </c>
      <c r="G15" s="83">
        <v>96</v>
      </c>
      <c r="H15" s="72">
        <f t="shared" si="0"/>
        <v>0.25065274151436029</v>
      </c>
      <c r="I15" s="73">
        <f>H15-'2010'!H15</f>
        <v>-4.6783155921537145E-2</v>
      </c>
      <c r="J15" s="71">
        <v>212</v>
      </c>
      <c r="K15" s="72">
        <f t="shared" si="1"/>
        <v>0.55352480417754568</v>
      </c>
      <c r="L15" s="73">
        <f>K15-'2010'!K15</f>
        <v>3.3011983664725131E-2</v>
      </c>
      <c r="M15" s="71">
        <v>22</v>
      </c>
      <c r="N15" s="72">
        <f t="shared" si="2"/>
        <v>5.7441253263707574E-2</v>
      </c>
      <c r="O15" s="73">
        <f>N15-'2010'!N15</f>
        <v>3.5950994175537251E-3</v>
      </c>
      <c r="P15" s="71">
        <v>22</v>
      </c>
      <c r="Q15" s="72">
        <f t="shared" si="3"/>
        <v>5.7441253263707574E-2</v>
      </c>
      <c r="R15" s="73">
        <f>Q15-'2010'!Q15</f>
        <v>-1.4353618531164215E-2</v>
      </c>
      <c r="S15" s="71">
        <v>22</v>
      </c>
      <c r="T15" s="72">
        <f t="shared" si="6"/>
        <v>5.7441253263707574E-2</v>
      </c>
      <c r="U15" s="73">
        <f t="shared" si="5"/>
        <v>5.7441253263707574E-2</v>
      </c>
      <c r="V15" s="71">
        <f t="shared" si="11"/>
        <v>9</v>
      </c>
      <c r="W15" s="72">
        <f t="shared" si="4"/>
        <v>2.3498694516971279E-2</v>
      </c>
      <c r="X15" s="72">
        <f>W15-'2010'!U15</f>
        <v>2.9054250072526835E-2</v>
      </c>
      <c r="Y15" s="124">
        <v>3</v>
      </c>
      <c r="Z15" s="72">
        <f t="shared" si="12"/>
        <v>7.832898172323759E-3</v>
      </c>
      <c r="AA15" s="73">
        <f>Z15-'2012'!T15</f>
        <v>-6.1397871058445477E-2</v>
      </c>
      <c r="AB15" s="71">
        <v>6</v>
      </c>
      <c r="AC15" s="72">
        <f t="shared" si="7"/>
        <v>1.5665796344647518E-2</v>
      </c>
      <c r="AD15" s="73">
        <f>AC15-'2012'!Z15</f>
        <v>7.9734886523398253E-3</v>
      </c>
      <c r="AE15" s="71"/>
      <c r="AF15" s="72">
        <f t="shared" si="8"/>
        <v>0</v>
      </c>
      <c r="AG15" s="73">
        <f>AF15-'2012'!AC15</f>
        <v>0</v>
      </c>
      <c r="AH15" s="89"/>
      <c r="AI15" s="89"/>
    </row>
    <row r="16" spans="1:35" x14ac:dyDescent="0.2">
      <c r="A16" s="70" t="str">
        <f>'1995'!A16</f>
        <v>010-Jakobsberg</v>
      </c>
      <c r="B16" s="83">
        <v>221</v>
      </c>
      <c r="C16" s="84">
        <v>146</v>
      </c>
      <c r="D16" s="72">
        <f t="shared" si="9"/>
        <v>0.66063348416289591</v>
      </c>
      <c r="E16" s="84">
        <v>144</v>
      </c>
      <c r="F16" s="73">
        <f t="shared" si="10"/>
        <v>0.98630136986301364</v>
      </c>
      <c r="G16" s="83">
        <v>38</v>
      </c>
      <c r="H16" s="72">
        <f t="shared" si="0"/>
        <v>0.2638888888888889</v>
      </c>
      <c r="I16" s="73">
        <f>H16-'2010'!H16</f>
        <v>-2.4999999999999967E-2</v>
      </c>
      <c r="J16" s="71">
        <v>94</v>
      </c>
      <c r="K16" s="72">
        <f t="shared" si="1"/>
        <v>0.65277777777777779</v>
      </c>
      <c r="L16" s="73">
        <f>K16-'2010'!K16</f>
        <v>5.2777777777777812E-2</v>
      </c>
      <c r="M16" s="71">
        <v>5</v>
      </c>
      <c r="N16" s="72">
        <f t="shared" si="2"/>
        <v>3.4722222222222224E-2</v>
      </c>
      <c r="O16" s="73">
        <f>N16-'2010'!N16</f>
        <v>2.7314814814814816E-2</v>
      </c>
      <c r="P16" s="71">
        <v>2</v>
      </c>
      <c r="Q16" s="72">
        <f t="shared" si="3"/>
        <v>1.3888888888888888E-2</v>
      </c>
      <c r="R16" s="73">
        <f>Q16-'2010'!Q16</f>
        <v>-1.5740740740740743E-2</v>
      </c>
      <c r="S16" s="71">
        <v>1</v>
      </c>
      <c r="T16" s="72">
        <f t="shared" si="6"/>
        <v>6.9444444444444441E-3</v>
      </c>
      <c r="U16" s="73">
        <f t="shared" si="5"/>
        <v>6.9444444444444441E-3</v>
      </c>
      <c r="V16" s="71">
        <f t="shared" si="11"/>
        <v>4</v>
      </c>
      <c r="W16" s="72">
        <f t="shared" si="4"/>
        <v>2.7777777777777776E-2</v>
      </c>
      <c r="X16" s="72">
        <f>W16-'2010'!U16</f>
        <v>-6.8226120857699801E-3</v>
      </c>
      <c r="Y16" s="124">
        <v>1</v>
      </c>
      <c r="Z16" s="72">
        <f t="shared" si="12"/>
        <v>6.9444444444444441E-3</v>
      </c>
      <c r="AA16" s="73">
        <f>Z16-'2012'!T16</f>
        <v>-2.8769841269841268E-2</v>
      </c>
      <c r="AB16" s="71">
        <v>3</v>
      </c>
      <c r="AC16" s="72">
        <f t="shared" si="7"/>
        <v>2.0833333333333332E-2</v>
      </c>
      <c r="AD16" s="73">
        <f>AC16-'2012'!Z16</f>
        <v>-5.9523809523809659E-4</v>
      </c>
      <c r="AE16" s="71"/>
      <c r="AF16" s="72">
        <f t="shared" si="8"/>
        <v>0</v>
      </c>
      <c r="AG16" s="73">
        <f>AF16-'2012'!AC16</f>
        <v>0</v>
      </c>
      <c r="AH16" s="89"/>
      <c r="AI16" s="89"/>
    </row>
    <row r="17" spans="1:35" x14ac:dyDescent="0.2">
      <c r="A17" s="70" t="str">
        <f>'1995'!A17</f>
        <v>011-Rothe</v>
      </c>
      <c r="B17" s="83">
        <v>135</v>
      </c>
      <c r="C17" s="84">
        <v>97</v>
      </c>
      <c r="D17" s="72">
        <f t="shared" si="9"/>
        <v>0.71851851851851856</v>
      </c>
      <c r="E17" s="84">
        <v>96</v>
      </c>
      <c r="F17" s="73">
        <f t="shared" si="10"/>
        <v>0.98969072164948457</v>
      </c>
      <c r="G17" s="83">
        <v>20</v>
      </c>
      <c r="H17" s="72">
        <f t="shared" si="0"/>
        <v>0.20833333333333334</v>
      </c>
      <c r="I17" s="73">
        <f>H17-'2010'!H17</f>
        <v>1.7322097378277168E-2</v>
      </c>
      <c r="J17" s="71">
        <v>63</v>
      </c>
      <c r="K17" s="72">
        <f t="shared" si="1"/>
        <v>0.65625</v>
      </c>
      <c r="L17" s="73">
        <f>K17-'2010'!K17</f>
        <v>4.5646067415729963E-3</v>
      </c>
      <c r="M17" s="71">
        <v>7</v>
      </c>
      <c r="N17" s="72">
        <f t="shared" si="2"/>
        <v>7.2916666666666671E-2</v>
      </c>
      <c r="O17" s="73">
        <f>N17-'2010'!N17</f>
        <v>3.9208801498127346E-2</v>
      </c>
      <c r="P17" s="71">
        <v>5</v>
      </c>
      <c r="Q17" s="72">
        <f t="shared" si="3"/>
        <v>5.2083333333333336E-2</v>
      </c>
      <c r="R17" s="73">
        <f>Q17-'2010'!Q17</f>
        <v>-2.6568352059925089E-2</v>
      </c>
      <c r="S17" s="71">
        <v>0</v>
      </c>
      <c r="T17" s="72">
        <f t="shared" si="6"/>
        <v>0</v>
      </c>
      <c r="U17" s="73">
        <f t="shared" si="5"/>
        <v>0</v>
      </c>
      <c r="V17" s="71">
        <f t="shared" si="11"/>
        <v>1</v>
      </c>
      <c r="W17" s="72">
        <f t="shared" si="4"/>
        <v>1.0416666666666666E-2</v>
      </c>
      <c r="X17" s="72">
        <f>W17-'2010'!U17</f>
        <v>-4.362444671433454E-4</v>
      </c>
      <c r="Y17" s="124">
        <v>0</v>
      </c>
      <c r="Z17" s="72">
        <f t="shared" si="12"/>
        <v>0</v>
      </c>
      <c r="AA17" s="73">
        <f>Z17-'2012'!T17</f>
        <v>-5.5555555555555552E-2</v>
      </c>
      <c r="AB17" s="71">
        <v>1</v>
      </c>
      <c r="AC17" s="72">
        <f t="shared" si="7"/>
        <v>1.0416666666666666E-2</v>
      </c>
      <c r="AD17" s="73">
        <f>AC17-'2012'!Z17</f>
        <v>-1.1805555555555557E-2</v>
      </c>
      <c r="AE17" s="71"/>
      <c r="AF17" s="72">
        <f t="shared" si="8"/>
        <v>0</v>
      </c>
      <c r="AG17" s="73">
        <f>AF17-'2012'!AC17</f>
        <v>0</v>
      </c>
      <c r="AH17" s="89"/>
      <c r="AI17" s="89"/>
    </row>
    <row r="18" spans="1:35" x14ac:dyDescent="0.2">
      <c r="A18" s="70" t="str">
        <f>'1995'!A18</f>
        <v>012-Tietelsen</v>
      </c>
      <c r="B18" s="83">
        <v>175</v>
      </c>
      <c r="C18" s="84">
        <v>140</v>
      </c>
      <c r="D18" s="72">
        <f t="shared" si="9"/>
        <v>0.8</v>
      </c>
      <c r="E18" s="84">
        <v>137</v>
      </c>
      <c r="F18" s="73">
        <f t="shared" si="10"/>
        <v>0.97857142857142854</v>
      </c>
      <c r="G18" s="83">
        <v>27</v>
      </c>
      <c r="H18" s="72">
        <f t="shared" si="0"/>
        <v>0.19708029197080293</v>
      </c>
      <c r="I18" s="73">
        <f>H18-'2010'!H18</f>
        <v>-4.3521211788595554E-2</v>
      </c>
      <c r="J18" s="71">
        <v>86</v>
      </c>
      <c r="K18" s="72">
        <f t="shared" si="1"/>
        <v>0.62773722627737227</v>
      </c>
      <c r="L18" s="73">
        <f>K18-'2010'!K18</f>
        <v>-2.6398112068492408E-2</v>
      </c>
      <c r="M18" s="71">
        <v>12</v>
      </c>
      <c r="N18" s="72">
        <f t="shared" si="2"/>
        <v>8.7591240875912413E-2</v>
      </c>
      <c r="O18" s="73">
        <f>N18-'2010'!N18</f>
        <v>2.7440864936062792E-2</v>
      </c>
      <c r="P18" s="71">
        <v>4</v>
      </c>
      <c r="Q18" s="72">
        <f t="shared" si="3"/>
        <v>2.9197080291970802E-2</v>
      </c>
      <c r="R18" s="73">
        <f>Q18-'2010'!Q18</f>
        <v>2.9197080291970802E-2</v>
      </c>
      <c r="S18" s="71">
        <v>4</v>
      </c>
      <c r="T18" s="72">
        <f t="shared" si="6"/>
        <v>2.9197080291970802E-2</v>
      </c>
      <c r="U18" s="73">
        <f t="shared" si="5"/>
        <v>2.9197080291970802E-2</v>
      </c>
      <c r="V18" s="71">
        <f t="shared" si="11"/>
        <v>4</v>
      </c>
      <c r="W18" s="72">
        <f t="shared" si="4"/>
        <v>2.9197080291970802E-2</v>
      </c>
      <c r="X18" s="72">
        <f>W18-'2010'!U18</f>
        <v>1.809790377926046E-2</v>
      </c>
      <c r="Y18" s="124">
        <v>0</v>
      </c>
      <c r="Z18" s="72">
        <f t="shared" si="12"/>
        <v>0</v>
      </c>
      <c r="AA18" s="73">
        <f>Z18-'2012'!T18</f>
        <v>-3.3898305084745763E-2</v>
      </c>
      <c r="AB18" s="71">
        <v>4</v>
      </c>
      <c r="AC18" s="72">
        <f t="shared" si="7"/>
        <v>2.9197080291970802E-2</v>
      </c>
      <c r="AD18" s="73">
        <f>AC18-'2012'!Z18</f>
        <v>1.2247927749597921E-2</v>
      </c>
      <c r="AE18" s="71"/>
      <c r="AF18" s="72">
        <f t="shared" si="8"/>
        <v>0</v>
      </c>
      <c r="AG18" s="73">
        <f>AF18-'2012'!AC18</f>
        <v>0</v>
      </c>
      <c r="AH18" s="89"/>
      <c r="AI18" s="89"/>
    </row>
    <row r="19" spans="1:35" x14ac:dyDescent="0.2">
      <c r="A19" s="70" t="str">
        <f>'1995'!A19</f>
        <v>013-Wehrden</v>
      </c>
      <c r="B19" s="83">
        <v>651</v>
      </c>
      <c r="C19" s="84">
        <v>355</v>
      </c>
      <c r="D19" s="72">
        <f t="shared" si="9"/>
        <v>0.54531490015360984</v>
      </c>
      <c r="E19" s="84">
        <v>350</v>
      </c>
      <c r="F19" s="73">
        <f t="shared" si="10"/>
        <v>0.9859154929577465</v>
      </c>
      <c r="G19" s="83">
        <v>78</v>
      </c>
      <c r="H19" s="72">
        <f t="shared" si="0"/>
        <v>0.22285714285714286</v>
      </c>
      <c r="I19" s="73">
        <f>H19-'2010'!H19</f>
        <v>3.4839234839234845E-3</v>
      </c>
      <c r="J19" s="71">
        <v>205</v>
      </c>
      <c r="K19" s="72">
        <f t="shared" si="1"/>
        <v>0.58571428571428574</v>
      </c>
      <c r="L19" s="73">
        <f>K19-'2010'!K19</f>
        <v>2.7309727309727361E-2</v>
      </c>
      <c r="M19" s="71">
        <v>28</v>
      </c>
      <c r="N19" s="72">
        <f t="shared" si="2"/>
        <v>0.08</v>
      </c>
      <c r="O19" s="73">
        <f>N19-'2010'!N19</f>
        <v>3.4415954415954415E-2</v>
      </c>
      <c r="P19" s="71">
        <v>18</v>
      </c>
      <c r="Q19" s="72">
        <f t="shared" si="3"/>
        <v>5.1428571428571428E-2</v>
      </c>
      <c r="R19" s="73">
        <f>Q19-'2010'!Q19</f>
        <v>-7.392755392755393E-2</v>
      </c>
      <c r="S19" s="71">
        <v>8</v>
      </c>
      <c r="T19" s="72">
        <f t="shared" si="6"/>
        <v>2.2857142857142857E-2</v>
      </c>
      <c r="U19" s="73">
        <f t="shared" si="5"/>
        <v>2.2857142857142857E-2</v>
      </c>
      <c r="V19" s="71">
        <f t="shared" si="11"/>
        <v>13</v>
      </c>
      <c r="W19" s="72">
        <f t="shared" si="4"/>
        <v>3.7142857142857144E-2</v>
      </c>
      <c r="X19" s="72">
        <f>W19-'2010'!U19</f>
        <v>3.1865648475817972E-2</v>
      </c>
      <c r="Y19" s="124">
        <v>4</v>
      </c>
      <c r="Z19" s="72">
        <f t="shared" si="12"/>
        <v>1.1428571428571429E-2</v>
      </c>
      <c r="AA19" s="73">
        <f>Z19-'2012'!T19</f>
        <v>-1.574534161490683E-2</v>
      </c>
      <c r="AB19" s="71">
        <v>9</v>
      </c>
      <c r="AC19" s="72">
        <f t="shared" si="7"/>
        <v>2.5714285714285714E-2</v>
      </c>
      <c r="AD19" s="73">
        <f>AC19-'2012'!Z19</f>
        <v>9.4099378881987578E-3</v>
      </c>
      <c r="AE19" s="71"/>
      <c r="AF19" s="72">
        <f t="shared" si="8"/>
        <v>0</v>
      </c>
      <c r="AG19" s="73">
        <f>AF19-'2012'!AC19</f>
        <v>-8.152173913043478E-3</v>
      </c>
      <c r="AH19" s="89"/>
      <c r="AI19" s="89"/>
    </row>
    <row r="20" spans="1:35" x14ac:dyDescent="0.2">
      <c r="A20" s="70" t="str">
        <f>'1995'!A20</f>
        <v>014-Würgassen</v>
      </c>
      <c r="B20" s="83">
        <v>698</v>
      </c>
      <c r="C20" s="84">
        <v>387</v>
      </c>
      <c r="D20" s="72">
        <f t="shared" si="9"/>
        <v>0.55444126074498568</v>
      </c>
      <c r="E20" s="84">
        <v>382</v>
      </c>
      <c r="F20" s="73">
        <f t="shared" si="10"/>
        <v>0.98708010335917318</v>
      </c>
      <c r="G20" s="83">
        <v>116</v>
      </c>
      <c r="H20" s="72">
        <f t="shared" si="0"/>
        <v>0.30366492146596857</v>
      </c>
      <c r="I20" s="73">
        <f>H20-'2010'!H20</f>
        <v>-5.0832433031385904E-2</v>
      </c>
      <c r="J20" s="71">
        <v>199</v>
      </c>
      <c r="K20" s="72">
        <f t="shared" si="1"/>
        <v>0.52094240837696337</v>
      </c>
      <c r="L20" s="73">
        <f>K20-'2010'!K20</f>
        <v>4.7397434831989826E-2</v>
      </c>
      <c r="M20" s="71">
        <v>27</v>
      </c>
      <c r="N20" s="72">
        <f t="shared" si="2"/>
        <v>7.0680628272251314E-2</v>
      </c>
      <c r="O20" s="73">
        <f>N20-'2010'!N20</f>
        <v>2.0416078007701052E-2</v>
      </c>
      <c r="P20" s="71">
        <v>10</v>
      </c>
      <c r="Q20" s="72">
        <f t="shared" si="3"/>
        <v>2.6178010471204188E-2</v>
      </c>
      <c r="R20" s="73">
        <f>Q20-'2010'!Q20</f>
        <v>-5.5832571539377818E-2</v>
      </c>
      <c r="S20" s="71">
        <v>21</v>
      </c>
      <c r="T20" s="72">
        <f t="shared" si="6"/>
        <v>5.4973821989528798E-2</v>
      </c>
      <c r="U20" s="73">
        <f t="shared" si="5"/>
        <v>5.4973821989528798E-2</v>
      </c>
      <c r="V20" s="71">
        <f t="shared" si="11"/>
        <v>9</v>
      </c>
      <c r="W20" s="72">
        <f t="shared" si="4"/>
        <v>2.356020942408377E-2</v>
      </c>
      <c r="X20" s="72">
        <f>W20-'2010'!U20</f>
        <v>2.2094230251098228E-2</v>
      </c>
      <c r="Y20" s="124">
        <v>3</v>
      </c>
      <c r="Z20" s="72">
        <f t="shared" si="12"/>
        <v>7.8534031413612562E-3</v>
      </c>
      <c r="AA20" s="73">
        <f>Z20-'2012'!T20</f>
        <v>-5.4988126913283551E-2</v>
      </c>
      <c r="AB20" s="71">
        <v>6</v>
      </c>
      <c r="AC20" s="72">
        <f t="shared" si="7"/>
        <v>1.5706806282722512E-2</v>
      </c>
      <c r="AD20" s="73">
        <f>AC20-'2012'!Z20</f>
        <v>-6.1511172145452472E-3</v>
      </c>
      <c r="AE20" s="71"/>
      <c r="AF20" s="72">
        <f t="shared" si="8"/>
        <v>0</v>
      </c>
      <c r="AG20" s="73">
        <f>AF20-'2012'!AC20</f>
        <v>-8.1967213114754103E-3</v>
      </c>
      <c r="AH20" s="89"/>
      <c r="AI20" s="89"/>
    </row>
    <row r="21" spans="1:35" x14ac:dyDescent="0.2">
      <c r="A21" s="70" t="str">
        <f>'1995'!A21</f>
        <v>100-Briefwahl Kernstadt</v>
      </c>
      <c r="B21" s="83"/>
      <c r="C21" s="84">
        <v>715</v>
      </c>
      <c r="D21" s="72"/>
      <c r="E21" s="84">
        <v>711</v>
      </c>
      <c r="F21" s="73">
        <f t="shared" si="10"/>
        <v>0.9944055944055944</v>
      </c>
      <c r="G21" s="83">
        <v>164</v>
      </c>
      <c r="H21" s="72">
        <f t="shared" si="0"/>
        <v>0.23066104078762306</v>
      </c>
      <c r="I21" s="73">
        <f>H21-'2010'!H21</f>
        <v>-8.6605280843604637E-4</v>
      </c>
      <c r="J21" s="71">
        <v>416</v>
      </c>
      <c r="K21" s="72">
        <f t="shared" si="1"/>
        <v>0.58509142053445851</v>
      </c>
      <c r="L21" s="73">
        <f>K21-'2010'!K21</f>
        <v>3.9935427102603005E-2</v>
      </c>
      <c r="M21" s="71">
        <v>58</v>
      </c>
      <c r="N21" s="72">
        <f t="shared" si="2"/>
        <v>8.1575246132208151E-2</v>
      </c>
      <c r="O21" s="73">
        <f>N21-'2010'!N21</f>
        <v>-7.0947046067081077E-3</v>
      </c>
      <c r="P21" s="71">
        <v>25</v>
      </c>
      <c r="Q21" s="72">
        <f t="shared" si="3"/>
        <v>3.5161744022503515E-2</v>
      </c>
      <c r="R21" s="73">
        <f>Q21-'2010'!Q21</f>
        <v>-2.2309520345312576E-2</v>
      </c>
      <c r="S21" s="71">
        <v>23</v>
      </c>
      <c r="T21" s="72">
        <f t="shared" si="6"/>
        <v>3.2348804500703238E-2</v>
      </c>
      <c r="U21" s="73">
        <f t="shared" si="5"/>
        <v>3.2348804500703238E-2</v>
      </c>
      <c r="V21" s="71">
        <f t="shared" si="11"/>
        <v>25</v>
      </c>
      <c r="W21" s="72">
        <f t="shared" si="4"/>
        <v>3.5161744022503515E-2</v>
      </c>
      <c r="X21" s="72">
        <f>W21-'2010'!U21</f>
        <v>-4.2441696701876544E-3</v>
      </c>
      <c r="Y21" s="124">
        <v>6</v>
      </c>
      <c r="Z21" s="72">
        <f t="shared" si="12"/>
        <v>8.4388185654008432E-3</v>
      </c>
      <c r="AA21" s="73">
        <f>Z21-'2012'!T21</f>
        <v>-4.0677094990591293E-2</v>
      </c>
      <c r="AB21" s="71">
        <v>15</v>
      </c>
      <c r="AC21" s="72">
        <f t="shared" si="7"/>
        <v>2.1097046413502109E-2</v>
      </c>
      <c r="AD21" s="73">
        <f>AC21-'2012'!Z21</f>
        <v>5.3799540755846247E-3</v>
      </c>
      <c r="AE21" s="71">
        <v>4</v>
      </c>
      <c r="AF21" s="72">
        <f t="shared" si="8"/>
        <v>5.6258790436005627E-3</v>
      </c>
      <c r="AG21" s="73">
        <f>AF21-'2012'!AC21</f>
        <v>-2.6803058311849429E-4</v>
      </c>
      <c r="AH21" s="89"/>
      <c r="AI21" s="89"/>
    </row>
    <row r="22" spans="1:35" x14ac:dyDescent="0.2">
      <c r="A22" s="70" t="str">
        <f>'1995'!A22</f>
        <v>200-Briefwahl Ortschaften</v>
      </c>
      <c r="B22" s="83"/>
      <c r="C22" s="84">
        <v>768</v>
      </c>
      <c r="D22" s="72"/>
      <c r="E22" s="84">
        <v>761</v>
      </c>
      <c r="F22" s="73">
        <f t="shared" si="10"/>
        <v>0.99088541666666663</v>
      </c>
      <c r="G22" s="83">
        <v>191</v>
      </c>
      <c r="H22" s="72">
        <f t="shared" si="0"/>
        <v>0.25098554533508544</v>
      </c>
      <c r="I22" s="73">
        <f>H22-'2010'!H22</f>
        <v>2.0471449149347454E-2</v>
      </c>
      <c r="J22" s="71">
        <v>423</v>
      </c>
      <c r="K22" s="72">
        <f t="shared" si="1"/>
        <v>0.55584756898817345</v>
      </c>
      <c r="L22" s="73">
        <f>K22-'2010'!K22</f>
        <v>-3.0247361527884209E-3</v>
      </c>
      <c r="M22" s="71">
        <v>43</v>
      </c>
      <c r="N22" s="72">
        <f t="shared" si="2"/>
        <v>5.6504599211563734E-2</v>
      </c>
      <c r="O22" s="73">
        <f>N22-'2010'!N22</f>
        <v>-1.4805516874671749E-2</v>
      </c>
      <c r="P22" s="71">
        <v>31</v>
      </c>
      <c r="Q22" s="72">
        <f t="shared" si="3"/>
        <v>4.0735873850197106E-2</v>
      </c>
      <c r="R22" s="73">
        <f>Q22-'2010'!Q22</f>
        <v>-2.7257492650632077E-2</v>
      </c>
      <c r="S22" s="71">
        <v>37</v>
      </c>
      <c r="T22" s="72">
        <f t="shared" si="6"/>
        <v>4.862023653088042E-2</v>
      </c>
      <c r="U22" s="73">
        <f t="shared" si="5"/>
        <v>4.862023653088042E-2</v>
      </c>
      <c r="V22" s="71">
        <f t="shared" si="11"/>
        <v>36</v>
      </c>
      <c r="W22" s="72">
        <f t="shared" si="4"/>
        <v>4.7306176084099871E-2</v>
      </c>
      <c r="X22" s="72">
        <f>W22-'2010'!U22</f>
        <v>7.7420917438961318E-3</v>
      </c>
      <c r="Y22" s="124">
        <v>6</v>
      </c>
      <c r="Z22" s="72">
        <f t="shared" si="12"/>
        <v>7.8843626806833107E-3</v>
      </c>
      <c r="AA22" s="73">
        <f>Z22-'2012'!T22</f>
        <v>-7.393381913749851E-2</v>
      </c>
      <c r="AB22" s="71">
        <v>24</v>
      </c>
      <c r="AC22" s="72">
        <f t="shared" si="7"/>
        <v>3.1537450722733243E-2</v>
      </c>
      <c r="AD22" s="73">
        <f>AC22-'2012'!Z22</f>
        <v>1.3355632540915062E-2</v>
      </c>
      <c r="AE22" s="71">
        <v>6</v>
      </c>
      <c r="AF22" s="72">
        <f t="shared" si="8"/>
        <v>7.8843626806833107E-3</v>
      </c>
      <c r="AG22" s="73">
        <f>AF22-'2012'!AC22</f>
        <v>-3.0247282284075992E-3</v>
      </c>
      <c r="AH22" s="89"/>
      <c r="AI22" s="89"/>
    </row>
    <row r="23" spans="1:35" s="77" customFormat="1" x14ac:dyDescent="0.2">
      <c r="A23" s="26" t="str">
        <f>'1995'!A23</f>
        <v>Briefwahl</v>
      </c>
      <c r="B23" s="27"/>
      <c r="C23" s="28">
        <f>C21+C22</f>
        <v>1483</v>
      </c>
      <c r="D23" s="29"/>
      <c r="E23" s="28">
        <f>E21+E22</f>
        <v>1472</v>
      </c>
      <c r="F23" s="30">
        <f t="shared" si="10"/>
        <v>0.99258260283209709</v>
      </c>
      <c r="G23" s="28">
        <f>G21+G22</f>
        <v>355</v>
      </c>
      <c r="H23" s="29">
        <f t="shared" si="0"/>
        <v>0.24116847826086957</v>
      </c>
      <c r="I23" s="30">
        <f>H23-'2010'!H23</f>
        <v>1.0145375950638552E-2</v>
      </c>
      <c r="J23" s="27">
        <f>J21+J22</f>
        <v>839</v>
      </c>
      <c r="K23" s="29">
        <f t="shared" si="1"/>
        <v>0.56997282608695654</v>
      </c>
      <c r="L23" s="30">
        <f>K23-'2010'!K23</f>
        <v>1.7992628067154515E-2</v>
      </c>
      <c r="M23" s="27">
        <f>M21+M22</f>
        <v>101</v>
      </c>
      <c r="N23" s="29">
        <f t="shared" si="2"/>
        <v>6.8614130434782608E-2</v>
      </c>
      <c r="O23" s="30">
        <f>N23-'2010'!N23</f>
        <v>-1.1418872865547422E-2</v>
      </c>
      <c r="P23" s="27">
        <f>P21+P22</f>
        <v>56</v>
      </c>
      <c r="Q23" s="29">
        <f t="shared" si="3"/>
        <v>3.8043478260869568E-2</v>
      </c>
      <c r="R23" s="30">
        <f>Q23-'2010'!Q23</f>
        <v>-2.4662792366193134E-2</v>
      </c>
      <c r="S23" s="27">
        <f>S21+S22</f>
        <v>60</v>
      </c>
      <c r="T23" s="29">
        <f t="shared" ref="T23:T24" si="13">S23/$E23</f>
        <v>4.0760869565217392E-2</v>
      </c>
      <c r="U23" s="30">
        <f t="shared" si="5"/>
        <v>4.0760869565217392E-2</v>
      </c>
      <c r="V23" s="27">
        <f>V21+V22</f>
        <v>61</v>
      </c>
      <c r="W23" s="29">
        <f t="shared" si="4"/>
        <v>4.1440217391304345E-2</v>
      </c>
      <c r="X23" s="29">
        <f>W23-'2010'!U23</f>
        <v>1.9111977039393546E-3</v>
      </c>
      <c r="Y23" s="100">
        <f>Y21+Y22</f>
        <v>12</v>
      </c>
      <c r="Z23" s="29">
        <f>Y23/E23</f>
        <v>8.152173913043478E-3</v>
      </c>
      <c r="AA23" s="30">
        <f>Z23-'2012'!T23</f>
        <v>-5.7947920515662853E-2</v>
      </c>
      <c r="AB23" s="27">
        <f>AB21+AB22</f>
        <v>39</v>
      </c>
      <c r="AC23" s="29">
        <f t="shared" si="7"/>
        <v>2.6494565217391304E-2</v>
      </c>
      <c r="AD23" s="30">
        <f>AC23-'2012'!Z23</f>
        <v>9.4973980785811041E-3</v>
      </c>
      <c r="AE23" s="27">
        <f>AE21+AE22</f>
        <v>10</v>
      </c>
      <c r="AF23" s="29">
        <f>AE23/E23</f>
        <v>6.793478260869565E-3</v>
      </c>
      <c r="AG23" s="30">
        <f>AF23-'2012'!AC23</f>
        <v>-1.705105308535535E-3</v>
      </c>
      <c r="AH23" s="89"/>
      <c r="AI23" s="89"/>
    </row>
    <row r="24" spans="1:35" s="77" customFormat="1" x14ac:dyDescent="0.2">
      <c r="A24" s="32" t="str">
        <f>'1995'!A24</f>
        <v>332-Stadt Beverungen</v>
      </c>
      <c r="B24" s="33">
        <f>SUM(B9:B22)</f>
        <v>10763</v>
      </c>
      <c r="C24" s="34">
        <f>SUM(C9:C22)</f>
        <v>7120</v>
      </c>
      <c r="D24" s="35">
        <f t="shared" ref="D24" si="14">C24/B24</f>
        <v>0.66152559695252255</v>
      </c>
      <c r="E24" s="34">
        <f>SUM(E9:E22)</f>
        <v>7027</v>
      </c>
      <c r="F24" s="36">
        <f t="shared" si="10"/>
        <v>0.98693820224719098</v>
      </c>
      <c r="G24" s="34">
        <f>SUM(G9:G22)</f>
        <v>1860</v>
      </c>
      <c r="H24" s="35">
        <f t="shared" si="0"/>
        <v>0.26469332574356053</v>
      </c>
      <c r="I24" s="36">
        <f>H24-'2010'!H24</f>
        <v>-2.0270358385631237E-2</v>
      </c>
      <c r="J24" s="33">
        <f>SUM(J9:J22)</f>
        <v>3861</v>
      </c>
      <c r="K24" s="35">
        <f>J24/E24</f>
        <v>0.54945211327735877</v>
      </c>
      <c r="L24" s="36">
        <f>K24-'2010'!K24</f>
        <v>2.03221488205515E-2</v>
      </c>
      <c r="M24" s="33">
        <f>SUM(M9:M22)</f>
        <v>457</v>
      </c>
      <c r="N24" s="35">
        <f t="shared" si="2"/>
        <v>6.5034865518713528E-2</v>
      </c>
      <c r="O24" s="36">
        <f>N24-'2010'!N24</f>
        <v>5.8477228823358429E-3</v>
      </c>
      <c r="P24" s="33">
        <f>SUM(P9:P22)</f>
        <v>237</v>
      </c>
      <c r="Q24" s="35">
        <f t="shared" si="3"/>
        <v>3.3727052796356911E-2</v>
      </c>
      <c r="R24" s="36">
        <f>Q24-'2010'!Q24</f>
        <v>-3.1177907797059874E-2</v>
      </c>
      <c r="S24" s="33">
        <f>SUM(S9:S22)</f>
        <v>318</v>
      </c>
      <c r="T24" s="35">
        <f t="shared" si="13"/>
        <v>4.5254020207770029E-2</v>
      </c>
      <c r="U24" s="36">
        <f t="shared" si="5"/>
        <v>4.5254020207770029E-2</v>
      </c>
      <c r="V24" s="33">
        <f>SUM(V9:V22)</f>
        <v>294</v>
      </c>
      <c r="W24" s="35">
        <f t="shared" si="4"/>
        <v>4.1838622456240218E-2</v>
      </c>
      <c r="X24" s="35">
        <f>W24-'2010'!U24</f>
        <v>2.424114429090677E-2</v>
      </c>
      <c r="Y24" s="101">
        <f>SUM(Y9:Y22)</f>
        <v>63</v>
      </c>
      <c r="Z24" s="35">
        <f>Y24/E24</f>
        <v>8.9654190977657613E-3</v>
      </c>
      <c r="AA24" s="36">
        <f>Z24-'2012'!T24</f>
        <v>-5.606258339134438E-2</v>
      </c>
      <c r="AB24" s="33">
        <f>SUM(AB9:AB22)</f>
        <v>204</v>
      </c>
      <c r="AC24" s="35">
        <f t="shared" si="7"/>
        <v>2.9030880888003416E-2</v>
      </c>
      <c r="AD24" s="36">
        <f>AC24-'2012'!Z24</f>
        <v>1.0518124198519906E-2</v>
      </c>
      <c r="AE24" s="33">
        <f>SUM(AE9:AE22)</f>
        <v>27</v>
      </c>
      <c r="AF24" s="35">
        <f>AE24/E24</f>
        <v>3.8423224704710402E-3</v>
      </c>
      <c r="AG24" s="36">
        <f>AF24-'2012'!AC24</f>
        <v>5.7536540762100899E-4</v>
      </c>
      <c r="AH24" s="89"/>
      <c r="AI24" s="89"/>
    </row>
    <row r="25" spans="1:35" customFormat="1" x14ac:dyDescent="0.2">
      <c r="A25" s="43" t="s">
        <v>64</v>
      </c>
      <c r="G25" s="143" t="s">
        <v>78</v>
      </c>
      <c r="H25" s="143"/>
      <c r="I25" s="143"/>
      <c r="J25" s="145" t="s">
        <v>79</v>
      </c>
      <c r="K25" s="145"/>
      <c r="L25" s="145"/>
      <c r="M25" s="146" t="s">
        <v>80</v>
      </c>
      <c r="N25" s="146"/>
      <c r="O25" s="146"/>
      <c r="P25" s="147" t="s">
        <v>81</v>
      </c>
      <c r="Q25" s="147"/>
      <c r="R25" s="147"/>
      <c r="S25" s="142" t="s">
        <v>82</v>
      </c>
      <c r="T25" s="139"/>
      <c r="U25" s="139"/>
      <c r="V25" s="144"/>
      <c r="W25" s="144"/>
      <c r="X25" s="144"/>
      <c r="Y25" s="148" t="s">
        <v>83</v>
      </c>
      <c r="Z25" s="137"/>
      <c r="AA25" s="137"/>
      <c r="AB25" s="138" t="s">
        <v>76</v>
      </c>
      <c r="AC25" s="139"/>
      <c r="AD25" s="139"/>
      <c r="AE25" s="140" t="s">
        <v>58</v>
      </c>
      <c r="AF25" s="140"/>
      <c r="AG25" s="141"/>
    </row>
    <row r="26" spans="1:35" s="55" customFormat="1" x14ac:dyDescent="0.2"/>
    <row r="27" spans="1:35" s="55" customFormat="1" x14ac:dyDescent="0.2">
      <c r="A27" s="78" t="str">
        <f>$A$4</f>
        <v>Wahlbezirk</v>
      </c>
    </row>
    <row r="28" spans="1:35" s="55" customFormat="1" x14ac:dyDescent="0.2">
      <c r="A28" s="79"/>
      <c r="B28" s="79"/>
      <c r="C28" s="79" t="s">
        <v>0</v>
      </c>
      <c r="D28" s="79" t="s">
        <v>1</v>
      </c>
      <c r="E28" s="79" t="s">
        <v>2</v>
      </c>
      <c r="F28" s="48" t="s">
        <v>7</v>
      </c>
      <c r="G28" s="48" t="s">
        <v>84</v>
      </c>
      <c r="H28" s="48" t="s">
        <v>51</v>
      </c>
      <c r="I28" s="79" t="s">
        <v>27</v>
      </c>
    </row>
    <row r="29" spans="1:35" s="55" customFormat="1" x14ac:dyDescent="0.2">
      <c r="A29" s="126" t="str">
        <f>CONCATENATE(A6," Prozentual")</f>
        <v>001-Beverungen Prozentual</v>
      </c>
      <c r="B29" s="127"/>
      <c r="C29" s="80">
        <f>K6</f>
        <v>0.5213675213675214</v>
      </c>
      <c r="D29" s="80">
        <f>H6</f>
        <v>0.27472527472527475</v>
      </c>
      <c r="E29" s="80">
        <f>N6</f>
        <v>5.4945054945054944E-2</v>
      </c>
      <c r="F29" s="80">
        <f>Q6</f>
        <v>2.6862026862026864E-2</v>
      </c>
      <c r="G29" s="80">
        <f>AC6</f>
        <v>3.7851037851037848E-2</v>
      </c>
      <c r="H29" s="80">
        <f>T6</f>
        <v>6.8376068376068383E-2</v>
      </c>
      <c r="I29" s="80">
        <f>W6</f>
        <v>5.3724053724053727E-2</v>
      </c>
    </row>
    <row r="30" spans="1:35" s="55" customFormat="1" x14ac:dyDescent="0.2">
      <c r="A30" s="126" t="str">
        <f>CONCATENATE(A6," Gewinn/Verlust")</f>
        <v>001-Beverungen Gewinn/Verlust</v>
      </c>
      <c r="B30" s="127"/>
      <c r="C30" s="80">
        <f>L6</f>
        <v>1.7871017871017858E-2</v>
      </c>
      <c r="D30" s="80">
        <f>I6</f>
        <v>-7.7922077922077948E-3</v>
      </c>
      <c r="E30" s="80">
        <f>O6</f>
        <v>-2.3376623376623384E-2</v>
      </c>
      <c r="F30" s="80">
        <f>R6</f>
        <v>-3.7473637473637467E-2</v>
      </c>
      <c r="G30" s="80">
        <f>AD6</f>
        <v>1.5899818338842728E-2</v>
      </c>
      <c r="H30" s="80">
        <f>U6</f>
        <v>6.8376068376068383E-2</v>
      </c>
      <c r="I30" s="80">
        <f>X6</f>
        <v>4.32747510537815E-2</v>
      </c>
    </row>
    <row r="31" spans="1:35" s="55" customFormat="1" x14ac:dyDescent="0.2"/>
    <row r="32" spans="1:35" s="55" customFormat="1" x14ac:dyDescent="0.2"/>
    <row r="33" spans="1:9" s="55" customFormat="1" x14ac:dyDescent="0.2"/>
    <row r="34" spans="1:9" s="55" customFormat="1" x14ac:dyDescent="0.2"/>
    <row r="35" spans="1:9" s="55" customFormat="1" x14ac:dyDescent="0.2"/>
    <row r="36" spans="1:9" s="55" customFormat="1" x14ac:dyDescent="0.2"/>
    <row r="37" spans="1:9" s="55" customFormat="1" x14ac:dyDescent="0.2"/>
    <row r="38" spans="1:9" s="55" customFormat="1" x14ac:dyDescent="0.2"/>
    <row r="39" spans="1:9" s="55" customFormat="1" x14ac:dyDescent="0.2"/>
    <row r="40" spans="1:9" s="55" customFormat="1" x14ac:dyDescent="0.2"/>
    <row r="41" spans="1:9" s="55" customFormat="1" x14ac:dyDescent="0.2"/>
    <row r="42" spans="1:9" s="55" customFormat="1" x14ac:dyDescent="0.2"/>
    <row r="43" spans="1:9" s="55" customFormat="1" x14ac:dyDescent="0.2"/>
    <row r="44" spans="1:9" s="55" customFormat="1" x14ac:dyDescent="0.2"/>
    <row r="45" spans="1:9" s="55" customFormat="1" x14ac:dyDescent="0.2">
      <c r="A45" s="78" t="str">
        <f>$A$4</f>
        <v>Wahlbezirk</v>
      </c>
    </row>
    <row r="46" spans="1:9" s="55" customFormat="1" x14ac:dyDescent="0.2">
      <c r="A46" s="79"/>
      <c r="B46" s="79"/>
      <c r="C46" s="79" t="s">
        <v>0</v>
      </c>
      <c r="D46" s="79" t="s">
        <v>1</v>
      </c>
      <c r="E46" s="79" t="s">
        <v>2</v>
      </c>
      <c r="F46" s="48" t="s">
        <v>7</v>
      </c>
      <c r="G46" s="48" t="s">
        <v>84</v>
      </c>
      <c r="H46" s="48" t="s">
        <v>51</v>
      </c>
      <c r="I46" s="79" t="s">
        <v>27</v>
      </c>
    </row>
    <row r="47" spans="1:9" s="55" customFormat="1" x14ac:dyDescent="0.2">
      <c r="A47" s="126" t="str">
        <f>CONCATENATE(A7," Prozentual")</f>
        <v>002-Beverungen Prozentual</v>
      </c>
      <c r="B47" s="127"/>
      <c r="C47" s="80">
        <f>K7</f>
        <v>0.46408839779005523</v>
      </c>
      <c r="D47" s="80">
        <f>H7</f>
        <v>0.31353591160220995</v>
      </c>
      <c r="E47" s="80">
        <f>N7</f>
        <v>7.18232044198895E-2</v>
      </c>
      <c r="F47" s="80">
        <f>Q7</f>
        <v>3.7292817679558013E-2</v>
      </c>
      <c r="G47" s="80">
        <f>AC7</f>
        <v>4.1436464088397788E-2</v>
      </c>
      <c r="H47" s="80">
        <f>T7</f>
        <v>6.6298342541436461E-2</v>
      </c>
      <c r="I47" s="80">
        <f>W7</f>
        <v>4.6961325966850827E-2</v>
      </c>
    </row>
    <row r="48" spans="1:9" s="55" customFormat="1" x14ac:dyDescent="0.2">
      <c r="A48" s="126" t="str">
        <f>CONCATENATE(A7," Gewinn/Verlust")</f>
        <v>002-Beverungen Gewinn/Verlust</v>
      </c>
      <c r="B48" s="127"/>
      <c r="C48" s="80">
        <f>L7</f>
        <v>-2.0950972288684921E-2</v>
      </c>
      <c r="D48" s="80">
        <f>I7</f>
        <v>-1.2448340366293997E-2</v>
      </c>
      <c r="E48" s="80">
        <f>O7</f>
        <v>-3.7673467612128614E-3</v>
      </c>
      <c r="F48" s="80">
        <f>R7</f>
        <v>-2.8848914603906553E-2</v>
      </c>
      <c r="G48" s="80">
        <f>AD7</f>
        <v>1.5561273829645887E-2</v>
      </c>
      <c r="H48" s="80">
        <f>U7</f>
        <v>6.6298342541436461E-2</v>
      </c>
      <c r="I48" s="80">
        <f>X7</f>
        <v>4.1784539170969547E-2</v>
      </c>
    </row>
    <row r="49" spans="1:9" s="55" customFormat="1" x14ac:dyDescent="0.2"/>
    <row r="50" spans="1:9" s="55" customFormat="1" x14ac:dyDescent="0.2"/>
    <row r="51" spans="1:9" s="55" customFormat="1" x14ac:dyDescent="0.2"/>
    <row r="52" spans="1:9" s="55" customFormat="1" x14ac:dyDescent="0.2"/>
    <row r="53" spans="1:9" s="55" customFormat="1" x14ac:dyDescent="0.2"/>
    <row r="54" spans="1:9" s="55" customFormat="1" x14ac:dyDescent="0.2"/>
    <row r="55" spans="1:9" s="55" customFormat="1" x14ac:dyDescent="0.2"/>
    <row r="56" spans="1:9" s="55" customFormat="1" x14ac:dyDescent="0.2"/>
    <row r="57" spans="1:9" s="55" customFormat="1" x14ac:dyDescent="0.2"/>
    <row r="58" spans="1:9" s="55" customFormat="1" x14ac:dyDescent="0.2"/>
    <row r="59" spans="1:9" s="55" customFormat="1" x14ac:dyDescent="0.2"/>
    <row r="60" spans="1:9" s="55" customFormat="1" x14ac:dyDescent="0.2"/>
    <row r="61" spans="1:9" s="55" customFormat="1" x14ac:dyDescent="0.2"/>
    <row r="63" spans="1:9" s="55" customFormat="1" x14ac:dyDescent="0.2">
      <c r="A63" s="78" t="str">
        <f>$A$4</f>
        <v>Wahlbezirk</v>
      </c>
    </row>
    <row r="64" spans="1:9" s="55" customFormat="1" x14ac:dyDescent="0.2">
      <c r="A64" s="79"/>
      <c r="B64" s="79"/>
      <c r="C64" s="79" t="s">
        <v>0</v>
      </c>
      <c r="D64" s="79" t="s">
        <v>1</v>
      </c>
      <c r="E64" s="79" t="s">
        <v>2</v>
      </c>
      <c r="F64" s="48" t="s">
        <v>7</v>
      </c>
      <c r="G64" s="48" t="s">
        <v>84</v>
      </c>
      <c r="H64" s="48" t="s">
        <v>51</v>
      </c>
      <c r="I64" s="79" t="s">
        <v>27</v>
      </c>
    </row>
    <row r="65" spans="1:9" s="55" customFormat="1" x14ac:dyDescent="0.2">
      <c r="A65" s="126" t="str">
        <f>CONCATENATE(A8," Prozentual")</f>
        <v>003-Beverungen Prozentual</v>
      </c>
      <c r="B65" s="127"/>
      <c r="C65" s="80">
        <f>K8</f>
        <v>0.46234676007005254</v>
      </c>
      <c r="D65" s="80">
        <f>H8</f>
        <v>0.33450087565674258</v>
      </c>
      <c r="E65" s="80">
        <f>N8</f>
        <v>6.1295971978984239E-2</v>
      </c>
      <c r="F65" s="80">
        <f>Q8</f>
        <v>3.1523642732049037E-2</v>
      </c>
      <c r="G65" s="80">
        <f>AC8</f>
        <v>4.2031523642732049E-2</v>
      </c>
      <c r="H65" s="80">
        <f>T8</f>
        <v>4.553415061295972E-2</v>
      </c>
      <c r="I65" s="80">
        <f>W8</f>
        <v>6.4798598949211902E-2</v>
      </c>
    </row>
    <row r="66" spans="1:9" s="55" customFormat="1" x14ac:dyDescent="0.2">
      <c r="A66" s="126" t="str">
        <f>CONCATENATE(A8," Gewinn/Verlust")</f>
        <v>003-Beverungen Gewinn/Verlust</v>
      </c>
      <c r="B66" s="127"/>
      <c r="C66" s="80">
        <f>L8</f>
        <v>2.2490386640968141E-2</v>
      </c>
      <c r="D66" s="80">
        <f>I8</f>
        <v>-3.7132876587422592E-2</v>
      </c>
      <c r="E66" s="80">
        <f>O8</f>
        <v>3.8453436127364807E-3</v>
      </c>
      <c r="F66" s="80">
        <f>R8</f>
        <v>-2.4131653497753473E-2</v>
      </c>
      <c r="G66" s="80">
        <f>AD8</f>
        <v>1.9043017895605613E-2</v>
      </c>
      <c r="H66" s="80">
        <f>U8</f>
        <v>4.553415061295972E-2</v>
      </c>
      <c r="I66" s="80">
        <f>X8</f>
        <v>3.4372160462889538E-2</v>
      </c>
    </row>
    <row r="67" spans="1:9" s="55" customFormat="1" x14ac:dyDescent="0.2"/>
    <row r="68" spans="1:9" s="55" customFormat="1" x14ac:dyDescent="0.2"/>
    <row r="69" spans="1:9" s="55" customFormat="1" x14ac:dyDescent="0.2"/>
    <row r="70" spans="1:9" s="55" customFormat="1" x14ac:dyDescent="0.2"/>
    <row r="71" spans="1:9" s="55" customFormat="1" x14ac:dyDescent="0.2"/>
    <row r="72" spans="1:9" s="55" customFormat="1" x14ac:dyDescent="0.2"/>
    <row r="73" spans="1:9" s="55" customFormat="1" x14ac:dyDescent="0.2"/>
    <row r="74" spans="1:9" s="55" customFormat="1" x14ac:dyDescent="0.2"/>
    <row r="75" spans="1:9" s="55" customFormat="1" x14ac:dyDescent="0.2"/>
    <row r="76" spans="1:9" s="55" customFormat="1" x14ac:dyDescent="0.2"/>
    <row r="77" spans="1:9" s="55" customFormat="1" x14ac:dyDescent="0.2"/>
    <row r="78" spans="1:9" s="55" customFormat="1" x14ac:dyDescent="0.2"/>
    <row r="79" spans="1:9" s="55" customFormat="1" x14ac:dyDescent="0.2"/>
    <row r="81" spans="1:9" s="55" customFormat="1" x14ac:dyDescent="0.2">
      <c r="A81" s="78" t="str">
        <f>$A$4</f>
        <v>Wahlbezirk</v>
      </c>
    </row>
    <row r="82" spans="1:9" s="55" customFormat="1" x14ac:dyDescent="0.2">
      <c r="A82" s="79"/>
      <c r="B82" s="79"/>
      <c r="C82" s="79" t="s">
        <v>0</v>
      </c>
      <c r="D82" s="79" t="s">
        <v>1</v>
      </c>
      <c r="E82" s="79" t="s">
        <v>2</v>
      </c>
      <c r="F82" s="48" t="s">
        <v>7</v>
      </c>
      <c r="G82" s="48" t="s">
        <v>84</v>
      </c>
      <c r="H82" s="48" t="s">
        <v>51</v>
      </c>
      <c r="I82" s="79" t="s">
        <v>27</v>
      </c>
    </row>
    <row r="83" spans="1:9" s="55" customFormat="1" x14ac:dyDescent="0.2">
      <c r="A83" s="126" t="str">
        <f>CONCATENATE(A9," Prozentual")</f>
        <v>300-Kernstadt Prozentual</v>
      </c>
      <c r="B83" s="127"/>
      <c r="C83" s="80">
        <f>K9</f>
        <v>0.48580889309366132</v>
      </c>
      <c r="D83" s="80">
        <f>H9</f>
        <v>0.30416272469252603</v>
      </c>
      <c r="E83" s="80">
        <f>N9</f>
        <v>6.2440870387890257E-2</v>
      </c>
      <c r="F83" s="80">
        <f>Q9</f>
        <v>3.1693472090823085E-2</v>
      </c>
      <c r="G83" s="80">
        <f>AC9</f>
        <v>4.0208136234626303E-2</v>
      </c>
      <c r="H83" s="80">
        <f>T9</f>
        <v>6.1494796594134343E-2</v>
      </c>
      <c r="I83" s="80">
        <f>W9</f>
        <v>5.4399243140964997E-2</v>
      </c>
    </row>
    <row r="84" spans="1:9" s="55" customFormat="1" x14ac:dyDescent="0.2">
      <c r="A84" s="126" t="str">
        <f>CONCATENATE(A9," Gewinn/Verlust")</f>
        <v>300-Kernstadt Gewinn/Verlust</v>
      </c>
      <c r="B84" s="127"/>
      <c r="C84" s="80">
        <f>L9</f>
        <v>7.046438977248104E-3</v>
      </c>
      <c r="D84" s="80">
        <f>I9</f>
        <v>-1.8857726277584086E-2</v>
      </c>
      <c r="E84" s="80">
        <f>O9</f>
        <v>-8.8753330730431401E-3</v>
      </c>
      <c r="F84" s="80">
        <f>R9</f>
        <v>-3.0708205937493641E-2</v>
      </c>
      <c r="G84" s="80">
        <f>AD9</f>
        <v>1.6718203348720262E-2</v>
      </c>
      <c r="H84" s="80">
        <f>U9</f>
        <v>6.1494796594134343E-2</v>
      </c>
      <c r="I84" s="80">
        <f>X9</f>
        <v>3.9774296271642071E-2</v>
      </c>
    </row>
    <row r="85" spans="1:9" s="55" customFormat="1" x14ac:dyDescent="0.2"/>
    <row r="86" spans="1:9" s="55" customFormat="1" x14ac:dyDescent="0.2"/>
    <row r="87" spans="1:9" s="55" customFormat="1" x14ac:dyDescent="0.2"/>
    <row r="88" spans="1:9" s="55" customFormat="1" x14ac:dyDescent="0.2"/>
    <row r="89" spans="1:9" s="55" customFormat="1" x14ac:dyDescent="0.2"/>
    <row r="90" spans="1:9" s="55" customFormat="1" x14ac:dyDescent="0.2"/>
    <row r="91" spans="1:9" s="55" customFormat="1" x14ac:dyDescent="0.2"/>
    <row r="92" spans="1:9" s="55" customFormat="1" x14ac:dyDescent="0.2"/>
    <row r="93" spans="1:9" s="55" customFormat="1" x14ac:dyDescent="0.2"/>
    <row r="94" spans="1:9" s="55" customFormat="1" x14ac:dyDescent="0.2"/>
    <row r="95" spans="1:9" s="55" customFormat="1" x14ac:dyDescent="0.2"/>
    <row r="96" spans="1:9" s="55" customFormat="1" x14ac:dyDescent="0.2"/>
    <row r="97" spans="1:9" s="55" customFormat="1" x14ac:dyDescent="0.2"/>
    <row r="99" spans="1:9" s="55" customFormat="1" x14ac:dyDescent="0.2">
      <c r="A99" s="78" t="str">
        <f>$A$4</f>
        <v>Wahlbezirk</v>
      </c>
    </row>
    <row r="100" spans="1:9" s="55" customFormat="1" x14ac:dyDescent="0.2">
      <c r="A100" s="79"/>
      <c r="B100" s="79"/>
      <c r="C100" s="79" t="s">
        <v>0</v>
      </c>
      <c r="D100" s="79" t="s">
        <v>1</v>
      </c>
      <c r="E100" s="79" t="s">
        <v>2</v>
      </c>
      <c r="F100" s="48" t="s">
        <v>7</v>
      </c>
      <c r="G100" s="48" t="s">
        <v>84</v>
      </c>
      <c r="H100" s="48" t="s">
        <v>51</v>
      </c>
      <c r="I100" s="79" t="s">
        <v>27</v>
      </c>
    </row>
    <row r="101" spans="1:9" s="55" customFormat="1" x14ac:dyDescent="0.2">
      <c r="A101" s="126" t="str">
        <f>CONCATENATE(A10," Prozentual")</f>
        <v>004-Amelunxen Prozentual</v>
      </c>
      <c r="B101" s="127"/>
      <c r="C101" s="80">
        <f>K10</f>
        <v>0.52290076335877866</v>
      </c>
      <c r="D101" s="80">
        <f>H10</f>
        <v>0.30343511450381677</v>
      </c>
      <c r="E101" s="80">
        <f>N10</f>
        <v>6.8702290076335881E-2</v>
      </c>
      <c r="F101" s="80">
        <f>Q10</f>
        <v>2.6717557251908396E-2</v>
      </c>
      <c r="G101" s="80">
        <f>AC10</f>
        <v>2.4809160305343511E-2</v>
      </c>
      <c r="H101" s="80">
        <f>T10</f>
        <v>3.6259541984732822E-2</v>
      </c>
      <c r="I101" s="80">
        <f>W10</f>
        <v>4.1984732824427481E-2</v>
      </c>
    </row>
    <row r="102" spans="1:9" s="55" customFormat="1" x14ac:dyDescent="0.2">
      <c r="A102" s="126" t="str">
        <f>CONCATENATE(A10," Gewinn/Verlust")</f>
        <v>004-Amelunxen Gewinn/Verlust</v>
      </c>
      <c r="B102" s="127"/>
      <c r="C102" s="80">
        <f>L10</f>
        <v>3.7013666584585103E-2</v>
      </c>
      <c r="D102" s="80">
        <f>I10</f>
        <v>-2.3177788721989667E-2</v>
      </c>
      <c r="E102" s="80">
        <f>O10</f>
        <v>2.6363580398916529E-2</v>
      </c>
      <c r="F102" s="80">
        <f>R10</f>
        <v>-4.787921694163999E-2</v>
      </c>
      <c r="G102" s="80">
        <f>AD10</f>
        <v>1.2438026284724955E-2</v>
      </c>
      <c r="H102" s="80">
        <f>U10</f>
        <v>3.6259541984732822E-2</v>
      </c>
      <c r="I102" s="80">
        <f>X10</f>
        <v>1.7519507475537058E-2</v>
      </c>
    </row>
    <row r="103" spans="1:9" s="55" customFormat="1" x14ac:dyDescent="0.2"/>
    <row r="104" spans="1:9" s="55" customFormat="1" x14ac:dyDescent="0.2"/>
    <row r="105" spans="1:9" s="55" customFormat="1" x14ac:dyDescent="0.2"/>
    <row r="106" spans="1:9" s="55" customFormat="1" x14ac:dyDescent="0.2"/>
    <row r="107" spans="1:9" s="55" customFormat="1" x14ac:dyDescent="0.2"/>
    <row r="108" spans="1:9" s="55" customFormat="1" x14ac:dyDescent="0.2"/>
    <row r="109" spans="1:9" s="55" customFormat="1" x14ac:dyDescent="0.2"/>
    <row r="110" spans="1:9" s="55" customFormat="1" x14ac:dyDescent="0.2"/>
    <row r="111" spans="1:9" s="55" customFormat="1" x14ac:dyDescent="0.2"/>
    <row r="112" spans="1:9" s="55" customFormat="1" x14ac:dyDescent="0.2"/>
    <row r="113" spans="1:9" s="55" customFormat="1" x14ac:dyDescent="0.2"/>
    <row r="114" spans="1:9" s="55" customFormat="1" x14ac:dyDescent="0.2"/>
    <row r="115" spans="1:9" s="55" customFormat="1" x14ac:dyDescent="0.2"/>
    <row r="117" spans="1:9" s="55" customFormat="1" x14ac:dyDescent="0.2">
      <c r="A117" s="78" t="str">
        <f>$A$4</f>
        <v>Wahlbezirk</v>
      </c>
    </row>
    <row r="118" spans="1:9" s="55" customFormat="1" x14ac:dyDescent="0.2">
      <c r="A118" s="79"/>
      <c r="B118" s="79"/>
      <c r="C118" s="79" t="s">
        <v>0</v>
      </c>
      <c r="D118" s="79" t="s">
        <v>1</v>
      </c>
      <c r="E118" s="79" t="s">
        <v>2</v>
      </c>
      <c r="F118" s="48" t="s">
        <v>7</v>
      </c>
      <c r="G118" s="48" t="s">
        <v>84</v>
      </c>
      <c r="H118" s="48" t="s">
        <v>51</v>
      </c>
      <c r="I118" s="79" t="s">
        <v>27</v>
      </c>
    </row>
    <row r="119" spans="1:9" s="55" customFormat="1" x14ac:dyDescent="0.2">
      <c r="A119" s="126" t="str">
        <f>CONCATENATE(A11," Prozentual")</f>
        <v>005-Blankenau Prozentual</v>
      </c>
      <c r="B119" s="127"/>
      <c r="C119" s="80">
        <f>K11</f>
        <v>0.5304347826086957</v>
      </c>
      <c r="D119" s="80">
        <f>H11</f>
        <v>0.30434782608695654</v>
      </c>
      <c r="E119" s="80">
        <f>N11</f>
        <v>6.0869565217391307E-2</v>
      </c>
      <c r="F119" s="80">
        <f>Q11</f>
        <v>4.3478260869565216E-2</v>
      </c>
      <c r="G119" s="80">
        <f>AC11</f>
        <v>8.6956521739130436E-3</v>
      </c>
      <c r="H119" s="80">
        <f>T11</f>
        <v>3.4782608695652174E-2</v>
      </c>
      <c r="I119" s="80">
        <f>W11</f>
        <v>2.6086956521739129E-2</v>
      </c>
    </row>
    <row r="120" spans="1:9" s="55" customFormat="1" x14ac:dyDescent="0.2">
      <c r="A120" s="126" t="str">
        <f>CONCATENATE(A11," Gewinn/Verlust")</f>
        <v>005-Blankenau Gewinn/Verlust</v>
      </c>
      <c r="B120" s="127"/>
      <c r="C120" s="80">
        <f>L11</f>
        <v>5.3799268590004112E-2</v>
      </c>
      <c r="D120" s="80">
        <f>I11</f>
        <v>-4.1446566436407928E-2</v>
      </c>
      <c r="E120" s="80">
        <f>O11</f>
        <v>2.3486387647297852E-2</v>
      </c>
      <c r="F120" s="80">
        <f>R11</f>
        <v>-2.1942299878098329E-2</v>
      </c>
      <c r="G120" s="80">
        <f>AD11</f>
        <v>-1.7391304347826084E-2</v>
      </c>
      <c r="H120" s="80">
        <f>U11</f>
        <v>3.4782608695652174E-2</v>
      </c>
      <c r="I120" s="80">
        <f>X11</f>
        <v>6.8761569371077712E-3</v>
      </c>
    </row>
    <row r="121" spans="1:9" s="55" customFormat="1" x14ac:dyDescent="0.2"/>
    <row r="122" spans="1:9" s="55" customFormat="1" x14ac:dyDescent="0.2"/>
    <row r="123" spans="1:9" s="55" customFormat="1" x14ac:dyDescent="0.2"/>
    <row r="124" spans="1:9" s="55" customFormat="1" x14ac:dyDescent="0.2"/>
    <row r="125" spans="1:9" s="55" customFormat="1" x14ac:dyDescent="0.2"/>
    <row r="126" spans="1:9" s="55" customFormat="1" x14ac:dyDescent="0.2"/>
    <row r="127" spans="1:9" s="55" customFormat="1" x14ac:dyDescent="0.2"/>
    <row r="128" spans="1:9" s="55" customFormat="1" x14ac:dyDescent="0.2"/>
    <row r="129" spans="1:9" s="55" customFormat="1" x14ac:dyDescent="0.2"/>
    <row r="130" spans="1:9" s="55" customFormat="1" x14ac:dyDescent="0.2"/>
    <row r="131" spans="1:9" s="55" customFormat="1" x14ac:dyDescent="0.2"/>
    <row r="132" spans="1:9" s="55" customFormat="1" x14ac:dyDescent="0.2"/>
    <row r="133" spans="1:9" s="55" customFormat="1" x14ac:dyDescent="0.2"/>
    <row r="135" spans="1:9" s="55" customFormat="1" x14ac:dyDescent="0.2">
      <c r="A135" s="78" t="str">
        <f>$A$4</f>
        <v>Wahlbezirk</v>
      </c>
    </row>
    <row r="136" spans="1:9" s="55" customFormat="1" x14ac:dyDescent="0.2">
      <c r="A136" s="79"/>
      <c r="B136" s="79"/>
      <c r="C136" s="79" t="s">
        <v>0</v>
      </c>
      <c r="D136" s="79" t="s">
        <v>1</v>
      </c>
      <c r="E136" s="79" t="s">
        <v>2</v>
      </c>
      <c r="F136" s="48" t="s">
        <v>7</v>
      </c>
      <c r="G136" s="48" t="s">
        <v>84</v>
      </c>
      <c r="H136" s="48" t="s">
        <v>51</v>
      </c>
      <c r="I136" s="79" t="s">
        <v>27</v>
      </c>
    </row>
    <row r="137" spans="1:9" s="55" customFormat="1" x14ac:dyDescent="0.2">
      <c r="A137" s="126" t="str">
        <f>CONCATENATE(A12," Prozentual")</f>
        <v>006-Dalhausen Prozentual</v>
      </c>
      <c r="B137" s="127"/>
      <c r="C137" s="80">
        <f>K12</f>
        <v>0.61047835990888377</v>
      </c>
      <c r="D137" s="80">
        <f>H12</f>
        <v>0.25056947608200458</v>
      </c>
      <c r="E137" s="80">
        <f>N12</f>
        <v>5.2391799544419138E-2</v>
      </c>
      <c r="F137" s="80">
        <f>Q12</f>
        <v>1.4806378132118452E-2</v>
      </c>
      <c r="G137" s="80">
        <f>AC12</f>
        <v>2.7334851936218679E-2</v>
      </c>
      <c r="H137" s="80">
        <f>T12</f>
        <v>3.3029612756264239E-2</v>
      </c>
      <c r="I137" s="80">
        <f>W12</f>
        <v>3.8724373576309798E-2</v>
      </c>
    </row>
    <row r="138" spans="1:9" s="55" customFormat="1" x14ac:dyDescent="0.2">
      <c r="A138" s="126" t="str">
        <f>CONCATENATE(A12," Gewinn/Verlust")</f>
        <v>006-Dalhausen Gewinn/Verlust</v>
      </c>
      <c r="B138" s="127"/>
      <c r="C138" s="80">
        <f>L12</f>
        <v>3.35552829858069E-2</v>
      </c>
      <c r="D138" s="80">
        <f>I12</f>
        <v>-4.1971316458787933E-2</v>
      </c>
      <c r="E138" s="80">
        <f>O12</f>
        <v>1.6261263413883009E-2</v>
      </c>
      <c r="F138" s="80">
        <f>R12</f>
        <v>-2.4820661494921174E-2</v>
      </c>
      <c r="G138" s="80">
        <f>AD12</f>
        <v>1.2221501810274095E-2</v>
      </c>
      <c r="H138" s="80">
        <f>U12</f>
        <v>3.3029612756264239E-2</v>
      </c>
      <c r="I138" s="80">
        <f>X12</f>
        <v>2.4613180633000067E-2</v>
      </c>
    </row>
    <row r="139" spans="1:9" s="55" customFormat="1" x14ac:dyDescent="0.2"/>
    <row r="140" spans="1:9" s="55" customFormat="1" x14ac:dyDescent="0.2"/>
    <row r="141" spans="1:9" s="55" customFormat="1" x14ac:dyDescent="0.2"/>
    <row r="142" spans="1:9" s="55" customFormat="1" x14ac:dyDescent="0.2"/>
    <row r="143" spans="1:9" s="55" customFormat="1" x14ac:dyDescent="0.2"/>
    <row r="144" spans="1:9" s="55" customFormat="1" x14ac:dyDescent="0.2"/>
    <row r="145" spans="1:9" s="55" customFormat="1" x14ac:dyDescent="0.2"/>
    <row r="146" spans="1:9" s="55" customFormat="1" x14ac:dyDescent="0.2"/>
    <row r="147" spans="1:9" s="55" customFormat="1" x14ac:dyDescent="0.2"/>
    <row r="148" spans="1:9" s="55" customFormat="1" x14ac:dyDescent="0.2"/>
    <row r="149" spans="1:9" s="55" customFormat="1" x14ac:dyDescent="0.2"/>
    <row r="150" spans="1:9" s="55" customFormat="1" x14ac:dyDescent="0.2"/>
    <row r="151" spans="1:9" s="55" customFormat="1" x14ac:dyDescent="0.2"/>
    <row r="153" spans="1:9" s="55" customFormat="1" x14ac:dyDescent="0.2">
      <c r="A153" s="78" t="str">
        <f>$A$4</f>
        <v>Wahlbezirk</v>
      </c>
    </row>
    <row r="154" spans="1:9" s="55" customFormat="1" x14ac:dyDescent="0.2">
      <c r="A154" s="79"/>
      <c r="B154" s="79"/>
      <c r="C154" s="79" t="s">
        <v>0</v>
      </c>
      <c r="D154" s="79" t="s">
        <v>1</v>
      </c>
      <c r="E154" s="79" t="s">
        <v>2</v>
      </c>
      <c r="F154" s="48" t="s">
        <v>7</v>
      </c>
      <c r="G154" s="48" t="s">
        <v>84</v>
      </c>
      <c r="H154" s="48" t="s">
        <v>51</v>
      </c>
      <c r="I154" s="79" t="s">
        <v>27</v>
      </c>
    </row>
    <row r="155" spans="1:9" s="55" customFormat="1" x14ac:dyDescent="0.2">
      <c r="A155" s="126" t="str">
        <f>CONCATENATE(A13," Prozentual")</f>
        <v>007-Drenke Prozentual</v>
      </c>
      <c r="B155" s="127"/>
      <c r="C155" s="80">
        <f>K13</f>
        <v>0.57714285714285718</v>
      </c>
      <c r="D155" s="80">
        <f>H13</f>
        <v>0.18285714285714286</v>
      </c>
      <c r="E155" s="80">
        <f>N13</f>
        <v>0.08</v>
      </c>
      <c r="F155" s="80">
        <f>Q13</f>
        <v>0.04</v>
      </c>
      <c r="G155" s="80">
        <f>AC13</f>
        <v>5.7142857142857141E-2</v>
      </c>
      <c r="H155" s="80">
        <f>T13</f>
        <v>5.7142857142857141E-2</v>
      </c>
      <c r="I155" s="80">
        <f>W13</f>
        <v>6.2857142857142861E-2</v>
      </c>
    </row>
    <row r="156" spans="1:9" s="55" customFormat="1" x14ac:dyDescent="0.2">
      <c r="A156" s="126" t="str">
        <f>CONCATENATE(A13," Gewinn/Verlust")</f>
        <v>007-Drenke Gewinn/Verlust</v>
      </c>
      <c r="B156" s="127"/>
      <c r="C156" s="80">
        <f>L13</f>
        <v>6.4906832298137207E-3</v>
      </c>
      <c r="D156" s="80">
        <f>I13</f>
        <v>-5.0838509316770197E-2</v>
      </c>
      <c r="E156" s="80">
        <f>O13</f>
        <v>9.3478260869565288E-3</v>
      </c>
      <c r="F156" s="80">
        <f>R13</f>
        <v>-1.9782608695652175E-2</v>
      </c>
      <c r="G156" s="80">
        <f>AD13</f>
        <v>2.8571428571428571E-2</v>
      </c>
      <c r="H156" s="80">
        <f>U13</f>
        <v>5.7142857142857141E-2</v>
      </c>
      <c r="I156" s="80">
        <f>X13</f>
        <v>3.6474703009105713E-2</v>
      </c>
    </row>
    <row r="157" spans="1:9" s="55" customFormat="1" x14ac:dyDescent="0.2"/>
    <row r="158" spans="1:9" s="55" customFormat="1" x14ac:dyDescent="0.2"/>
    <row r="159" spans="1:9" s="55" customFormat="1" x14ac:dyDescent="0.2"/>
    <row r="160" spans="1:9" s="55" customFormat="1" x14ac:dyDescent="0.2"/>
    <row r="161" spans="1:9" s="55" customFormat="1" x14ac:dyDescent="0.2"/>
    <row r="162" spans="1:9" s="55" customFormat="1" x14ac:dyDescent="0.2"/>
    <row r="163" spans="1:9" s="55" customFormat="1" x14ac:dyDescent="0.2"/>
    <row r="164" spans="1:9" s="55" customFormat="1" x14ac:dyDescent="0.2"/>
    <row r="165" spans="1:9" s="55" customFormat="1" x14ac:dyDescent="0.2"/>
    <row r="166" spans="1:9" s="55" customFormat="1" x14ac:dyDescent="0.2"/>
    <row r="167" spans="1:9" s="55" customFormat="1" x14ac:dyDescent="0.2"/>
    <row r="168" spans="1:9" s="55" customFormat="1" x14ac:dyDescent="0.2"/>
    <row r="169" spans="1:9" s="55" customFormat="1" x14ac:dyDescent="0.2"/>
    <row r="171" spans="1:9" s="55" customFormat="1" x14ac:dyDescent="0.2">
      <c r="A171" s="78" t="str">
        <f>$A$4</f>
        <v>Wahlbezirk</v>
      </c>
    </row>
    <row r="172" spans="1:9" s="55" customFormat="1" x14ac:dyDescent="0.2">
      <c r="A172" s="79"/>
      <c r="B172" s="79"/>
      <c r="C172" s="79" t="s">
        <v>0</v>
      </c>
      <c r="D172" s="79" t="s">
        <v>1</v>
      </c>
      <c r="E172" s="79" t="s">
        <v>2</v>
      </c>
      <c r="F172" s="48" t="s">
        <v>7</v>
      </c>
      <c r="G172" s="48" t="s">
        <v>84</v>
      </c>
      <c r="H172" s="48" t="s">
        <v>51</v>
      </c>
      <c r="I172" s="79" t="s">
        <v>27</v>
      </c>
    </row>
    <row r="173" spans="1:9" s="55" customFormat="1" x14ac:dyDescent="0.2">
      <c r="A173" s="126" t="str">
        <f>CONCATENATE(A14," Prozentual")</f>
        <v>008-Haarbrück Prozentual</v>
      </c>
      <c r="B173" s="127"/>
      <c r="C173" s="80">
        <f>K14</f>
        <v>0.63813229571984431</v>
      </c>
      <c r="D173" s="80">
        <f>H14</f>
        <v>0.15953307392996108</v>
      </c>
      <c r="E173" s="80">
        <f>N14</f>
        <v>7.7821011673151752E-2</v>
      </c>
      <c r="F173" s="80">
        <f>Q14</f>
        <v>5.4474708171206226E-2</v>
      </c>
      <c r="G173" s="80">
        <f>AC14</f>
        <v>1.1673151750972763E-2</v>
      </c>
      <c r="H173" s="80">
        <f>T14</f>
        <v>3.8910505836575876E-2</v>
      </c>
      <c r="I173" s="80">
        <f>W14</f>
        <v>3.1128404669260701E-2</v>
      </c>
    </row>
    <row r="174" spans="1:9" s="55" customFormat="1" x14ac:dyDescent="0.2">
      <c r="A174" s="126" t="str">
        <f>CONCATENATE(A14," Gewinn/Verlust")</f>
        <v>008-Haarbrück Gewinn/Verlust</v>
      </c>
      <c r="B174" s="127"/>
      <c r="C174" s="80">
        <f>L14</f>
        <v>6.0976636852122512E-3</v>
      </c>
      <c r="D174" s="80">
        <f>I14</f>
        <v>-1.3627099230212075E-2</v>
      </c>
      <c r="E174" s="80">
        <f>O14</f>
        <v>2.1543955396095472E-2</v>
      </c>
      <c r="F174" s="80">
        <f>R14</f>
        <v>-4.0763387066889006E-2</v>
      </c>
      <c r="G174" s="80">
        <f>AD14</f>
        <v>3.4086889410554072E-3</v>
      </c>
      <c r="H174" s="80">
        <f>U14</f>
        <v>3.8910505836575876E-2</v>
      </c>
      <c r="I174" s="80">
        <f>X14</f>
        <v>1.8141391682247716E-2</v>
      </c>
    </row>
    <row r="175" spans="1:9" s="55" customFormat="1" x14ac:dyDescent="0.2"/>
    <row r="176" spans="1:9" s="55" customFormat="1" x14ac:dyDescent="0.2"/>
    <row r="177" spans="1:9" s="55" customFormat="1" x14ac:dyDescent="0.2"/>
    <row r="178" spans="1:9" s="55" customFormat="1" x14ac:dyDescent="0.2"/>
    <row r="179" spans="1:9" s="55" customFormat="1" x14ac:dyDescent="0.2"/>
    <row r="180" spans="1:9" s="55" customFormat="1" x14ac:dyDescent="0.2"/>
    <row r="181" spans="1:9" s="55" customFormat="1" x14ac:dyDescent="0.2"/>
    <row r="182" spans="1:9" s="55" customFormat="1" x14ac:dyDescent="0.2"/>
    <row r="183" spans="1:9" s="55" customFormat="1" x14ac:dyDescent="0.2"/>
    <row r="184" spans="1:9" s="55" customFormat="1" x14ac:dyDescent="0.2"/>
    <row r="185" spans="1:9" s="55" customFormat="1" x14ac:dyDescent="0.2"/>
    <row r="186" spans="1:9" s="55" customFormat="1" x14ac:dyDescent="0.2"/>
    <row r="187" spans="1:9" s="55" customFormat="1" x14ac:dyDescent="0.2"/>
    <row r="189" spans="1:9" s="55" customFormat="1" x14ac:dyDescent="0.2">
      <c r="A189" s="78" t="str">
        <f>$A$4</f>
        <v>Wahlbezirk</v>
      </c>
    </row>
    <row r="190" spans="1:9" s="55" customFormat="1" x14ac:dyDescent="0.2">
      <c r="A190" s="79"/>
      <c r="B190" s="79"/>
      <c r="C190" s="79" t="s">
        <v>0</v>
      </c>
      <c r="D190" s="79" t="s">
        <v>1</v>
      </c>
      <c r="E190" s="79" t="s">
        <v>2</v>
      </c>
      <c r="F190" s="48" t="s">
        <v>7</v>
      </c>
      <c r="G190" s="48" t="s">
        <v>84</v>
      </c>
      <c r="H190" s="48" t="s">
        <v>51</v>
      </c>
      <c r="I190" s="79" t="s">
        <v>27</v>
      </c>
    </row>
    <row r="191" spans="1:9" s="55" customFormat="1" x14ac:dyDescent="0.2">
      <c r="A191" s="126" t="str">
        <f>CONCATENATE(A15," Prozentual")</f>
        <v>009-Herstelle Prozentual</v>
      </c>
      <c r="B191" s="127"/>
      <c r="C191" s="80">
        <f>K15</f>
        <v>0.55352480417754568</v>
      </c>
      <c r="D191" s="80">
        <f>H15</f>
        <v>0.25065274151436029</v>
      </c>
      <c r="E191" s="80">
        <f>N15</f>
        <v>5.7441253263707574E-2</v>
      </c>
      <c r="F191" s="80">
        <f>Q15</f>
        <v>5.7441253263707574E-2</v>
      </c>
      <c r="G191" s="80">
        <f>AC15</f>
        <v>1.5665796344647518E-2</v>
      </c>
      <c r="H191" s="80">
        <f>T15</f>
        <v>5.7441253263707574E-2</v>
      </c>
      <c r="I191" s="80">
        <f>W15</f>
        <v>2.3498694516971279E-2</v>
      </c>
    </row>
    <row r="192" spans="1:9" s="55" customFormat="1" x14ac:dyDescent="0.2">
      <c r="A192" s="126" t="str">
        <f>CONCATENATE(A15," Gewinn/Verlust")</f>
        <v>009-Herstelle Gewinn/Verlust</v>
      </c>
      <c r="B192" s="127"/>
      <c r="C192" s="80">
        <f>L15</f>
        <v>3.3011983664725131E-2</v>
      </c>
      <c r="D192" s="80">
        <f>I15</f>
        <v>-4.6783155921537145E-2</v>
      </c>
      <c r="E192" s="80">
        <f>O15</f>
        <v>3.5950994175537251E-3</v>
      </c>
      <c r="F192" s="80">
        <f>R15</f>
        <v>-1.4353618531164215E-2</v>
      </c>
      <c r="G192" s="80">
        <f>AD15</f>
        <v>7.9734886523398253E-3</v>
      </c>
      <c r="H192" s="80">
        <f>U15</f>
        <v>5.7441253263707574E-2</v>
      </c>
      <c r="I192" s="80">
        <f>X15</f>
        <v>2.9054250072526835E-2</v>
      </c>
    </row>
    <row r="193" spans="1:9" s="55" customFormat="1" x14ac:dyDescent="0.2"/>
    <row r="194" spans="1:9" s="55" customFormat="1" x14ac:dyDescent="0.2"/>
    <row r="195" spans="1:9" s="55" customFormat="1" x14ac:dyDescent="0.2"/>
    <row r="196" spans="1:9" s="55" customFormat="1" x14ac:dyDescent="0.2"/>
    <row r="197" spans="1:9" s="55" customFormat="1" x14ac:dyDescent="0.2"/>
    <row r="198" spans="1:9" s="55" customFormat="1" x14ac:dyDescent="0.2"/>
    <row r="199" spans="1:9" s="55" customFormat="1" x14ac:dyDescent="0.2"/>
    <row r="200" spans="1:9" s="55" customFormat="1" x14ac:dyDescent="0.2"/>
    <row r="201" spans="1:9" s="55" customFormat="1" x14ac:dyDescent="0.2"/>
    <row r="202" spans="1:9" s="55" customFormat="1" x14ac:dyDescent="0.2"/>
    <row r="203" spans="1:9" s="55" customFormat="1" x14ac:dyDescent="0.2"/>
    <row r="204" spans="1:9" s="55" customFormat="1" x14ac:dyDescent="0.2"/>
    <row r="205" spans="1:9" s="55" customFormat="1" x14ac:dyDescent="0.2"/>
    <row r="207" spans="1:9" s="55" customFormat="1" x14ac:dyDescent="0.2">
      <c r="A207" s="78" t="str">
        <f>$A$4</f>
        <v>Wahlbezirk</v>
      </c>
    </row>
    <row r="208" spans="1:9" s="55" customFormat="1" x14ac:dyDescent="0.2">
      <c r="A208" s="79"/>
      <c r="B208" s="79"/>
      <c r="C208" s="79" t="s">
        <v>0</v>
      </c>
      <c r="D208" s="79" t="s">
        <v>1</v>
      </c>
      <c r="E208" s="79" t="s">
        <v>2</v>
      </c>
      <c r="F208" s="48" t="s">
        <v>7</v>
      </c>
      <c r="G208" s="48" t="s">
        <v>84</v>
      </c>
      <c r="H208" s="48" t="s">
        <v>51</v>
      </c>
      <c r="I208" s="79" t="s">
        <v>27</v>
      </c>
    </row>
    <row r="209" spans="1:9" s="55" customFormat="1" x14ac:dyDescent="0.2">
      <c r="A209" s="126" t="str">
        <f>CONCATENATE(A16," Prozentual")</f>
        <v>010-Jakobsberg Prozentual</v>
      </c>
      <c r="B209" s="127"/>
      <c r="C209" s="80">
        <f>K16</f>
        <v>0.65277777777777779</v>
      </c>
      <c r="D209" s="80">
        <f>H16</f>
        <v>0.2638888888888889</v>
      </c>
      <c r="E209" s="80">
        <f>N16</f>
        <v>3.4722222222222224E-2</v>
      </c>
      <c r="F209" s="80">
        <f>Q16</f>
        <v>1.3888888888888888E-2</v>
      </c>
      <c r="G209" s="80">
        <f>AC16</f>
        <v>2.0833333333333332E-2</v>
      </c>
      <c r="H209" s="80">
        <f>T16</f>
        <v>6.9444444444444441E-3</v>
      </c>
      <c r="I209" s="80">
        <f>W16</f>
        <v>2.7777777777777776E-2</v>
      </c>
    </row>
    <row r="210" spans="1:9" s="55" customFormat="1" x14ac:dyDescent="0.2">
      <c r="A210" s="126" t="str">
        <f>CONCATENATE(A16," Gewinn/Verlust")</f>
        <v>010-Jakobsberg Gewinn/Verlust</v>
      </c>
      <c r="B210" s="127"/>
      <c r="C210" s="80">
        <f>L16</f>
        <v>5.2777777777777812E-2</v>
      </c>
      <c r="D210" s="80">
        <f>I16</f>
        <v>-2.4999999999999967E-2</v>
      </c>
      <c r="E210" s="80">
        <f>O16</f>
        <v>2.7314814814814816E-2</v>
      </c>
      <c r="F210" s="80">
        <f>R16</f>
        <v>-1.5740740740740743E-2</v>
      </c>
      <c r="G210" s="80">
        <f>AD16</f>
        <v>-5.9523809523809659E-4</v>
      </c>
      <c r="H210" s="80">
        <f>U16</f>
        <v>6.9444444444444441E-3</v>
      </c>
      <c r="I210" s="80">
        <f>X16</f>
        <v>-6.8226120857699801E-3</v>
      </c>
    </row>
    <row r="211" spans="1:9" s="55" customFormat="1" x14ac:dyDescent="0.2"/>
    <row r="212" spans="1:9" s="55" customFormat="1" x14ac:dyDescent="0.2"/>
    <row r="213" spans="1:9" s="55" customFormat="1" x14ac:dyDescent="0.2"/>
    <row r="214" spans="1:9" s="55" customFormat="1" x14ac:dyDescent="0.2"/>
    <row r="215" spans="1:9" s="55" customFormat="1" x14ac:dyDescent="0.2"/>
    <row r="216" spans="1:9" s="55" customFormat="1" x14ac:dyDescent="0.2"/>
    <row r="217" spans="1:9" s="55" customFormat="1" x14ac:dyDescent="0.2"/>
    <row r="218" spans="1:9" s="55" customFormat="1" x14ac:dyDescent="0.2"/>
    <row r="219" spans="1:9" s="55" customFormat="1" x14ac:dyDescent="0.2"/>
    <row r="220" spans="1:9" s="55" customFormat="1" x14ac:dyDescent="0.2"/>
    <row r="221" spans="1:9" s="55" customFormat="1" x14ac:dyDescent="0.2"/>
    <row r="222" spans="1:9" s="55" customFormat="1" x14ac:dyDescent="0.2"/>
    <row r="223" spans="1:9" s="55" customFormat="1" x14ac:dyDescent="0.2"/>
    <row r="225" spans="1:9" s="55" customFormat="1" x14ac:dyDescent="0.2">
      <c r="A225" s="78" t="str">
        <f>$A$4</f>
        <v>Wahlbezirk</v>
      </c>
    </row>
    <row r="226" spans="1:9" s="55" customFormat="1" x14ac:dyDescent="0.2">
      <c r="A226" s="79"/>
      <c r="B226" s="79"/>
      <c r="C226" s="79" t="s">
        <v>0</v>
      </c>
      <c r="D226" s="79" t="s">
        <v>1</v>
      </c>
      <c r="E226" s="79" t="s">
        <v>2</v>
      </c>
      <c r="F226" s="48" t="s">
        <v>7</v>
      </c>
      <c r="G226" s="48" t="s">
        <v>84</v>
      </c>
      <c r="H226" s="48" t="s">
        <v>51</v>
      </c>
      <c r="I226" s="79" t="s">
        <v>27</v>
      </c>
    </row>
    <row r="227" spans="1:9" s="55" customFormat="1" x14ac:dyDescent="0.2">
      <c r="A227" s="126" t="str">
        <f>CONCATENATE(A17," Prozentual")</f>
        <v>011-Rothe Prozentual</v>
      </c>
      <c r="B227" s="127"/>
      <c r="C227" s="80">
        <f>K17</f>
        <v>0.65625</v>
      </c>
      <c r="D227" s="80">
        <f>H17</f>
        <v>0.20833333333333334</v>
      </c>
      <c r="E227" s="80">
        <f>N17</f>
        <v>7.2916666666666671E-2</v>
      </c>
      <c r="F227" s="80">
        <f>Q17</f>
        <v>5.2083333333333336E-2</v>
      </c>
      <c r="G227" s="80">
        <f>AC17</f>
        <v>1.0416666666666666E-2</v>
      </c>
      <c r="H227" s="80">
        <f>T17</f>
        <v>0</v>
      </c>
      <c r="I227" s="80">
        <f>W17</f>
        <v>1.0416666666666666E-2</v>
      </c>
    </row>
    <row r="228" spans="1:9" s="55" customFormat="1" x14ac:dyDescent="0.2">
      <c r="A228" s="126" t="str">
        <f>CONCATENATE(A17," Gewinn/Verlust")</f>
        <v>011-Rothe Gewinn/Verlust</v>
      </c>
      <c r="B228" s="127"/>
      <c r="C228" s="80">
        <f>L17</f>
        <v>4.5646067415729963E-3</v>
      </c>
      <c r="D228" s="80">
        <f>I17</f>
        <v>1.7322097378277168E-2</v>
      </c>
      <c r="E228" s="80">
        <f>O17</f>
        <v>3.9208801498127346E-2</v>
      </c>
      <c r="F228" s="80">
        <f>R17</f>
        <v>-2.6568352059925089E-2</v>
      </c>
      <c r="G228" s="80">
        <f>AD17</f>
        <v>-1.1805555555555557E-2</v>
      </c>
      <c r="H228" s="80">
        <f>U17</f>
        <v>0</v>
      </c>
      <c r="I228" s="80">
        <f>X17</f>
        <v>-4.362444671433454E-4</v>
      </c>
    </row>
    <row r="229" spans="1:9" s="55" customFormat="1" x14ac:dyDescent="0.2"/>
    <row r="230" spans="1:9" s="55" customFormat="1" x14ac:dyDescent="0.2"/>
    <row r="231" spans="1:9" s="55" customFormat="1" x14ac:dyDescent="0.2"/>
    <row r="232" spans="1:9" s="55" customFormat="1" x14ac:dyDescent="0.2"/>
    <row r="233" spans="1:9" s="55" customFormat="1" x14ac:dyDescent="0.2"/>
    <row r="234" spans="1:9" s="55" customFormat="1" x14ac:dyDescent="0.2"/>
    <row r="235" spans="1:9" s="55" customFormat="1" x14ac:dyDescent="0.2"/>
    <row r="236" spans="1:9" s="55" customFormat="1" x14ac:dyDescent="0.2"/>
    <row r="237" spans="1:9" s="55" customFormat="1" x14ac:dyDescent="0.2"/>
    <row r="238" spans="1:9" s="55" customFormat="1" x14ac:dyDescent="0.2"/>
    <row r="239" spans="1:9" s="55" customFormat="1" x14ac:dyDescent="0.2"/>
    <row r="240" spans="1:9" s="55" customFormat="1" x14ac:dyDescent="0.2"/>
    <row r="241" spans="1:9" s="55" customFormat="1" x14ac:dyDescent="0.2"/>
    <row r="243" spans="1:9" s="55" customFormat="1" x14ac:dyDescent="0.2">
      <c r="A243" s="78" t="str">
        <f>$A$4</f>
        <v>Wahlbezirk</v>
      </c>
    </row>
    <row r="244" spans="1:9" s="55" customFormat="1" x14ac:dyDescent="0.2">
      <c r="A244" s="79"/>
      <c r="B244" s="79"/>
      <c r="C244" s="79" t="s">
        <v>0</v>
      </c>
      <c r="D244" s="79" t="s">
        <v>1</v>
      </c>
      <c r="E244" s="79" t="s">
        <v>2</v>
      </c>
      <c r="F244" s="48" t="s">
        <v>7</v>
      </c>
      <c r="G244" s="48" t="s">
        <v>84</v>
      </c>
      <c r="H244" s="48" t="s">
        <v>51</v>
      </c>
      <c r="I244" s="79" t="s">
        <v>27</v>
      </c>
    </row>
    <row r="245" spans="1:9" s="55" customFormat="1" x14ac:dyDescent="0.2">
      <c r="A245" s="126" t="str">
        <f>CONCATENATE(A18," Prozentual")</f>
        <v>012-Tietelsen Prozentual</v>
      </c>
      <c r="B245" s="127"/>
      <c r="C245" s="80">
        <f>K18</f>
        <v>0.62773722627737227</v>
      </c>
      <c r="D245" s="80">
        <f>H18</f>
        <v>0.19708029197080293</v>
      </c>
      <c r="E245" s="80">
        <f>N18</f>
        <v>8.7591240875912413E-2</v>
      </c>
      <c r="F245" s="80">
        <f>Q18</f>
        <v>2.9197080291970802E-2</v>
      </c>
      <c r="G245" s="80">
        <f>AC18</f>
        <v>2.9197080291970802E-2</v>
      </c>
      <c r="H245" s="80">
        <f>T18</f>
        <v>2.9197080291970802E-2</v>
      </c>
      <c r="I245" s="80">
        <f>W18</f>
        <v>2.9197080291970802E-2</v>
      </c>
    </row>
    <row r="246" spans="1:9" s="55" customFormat="1" x14ac:dyDescent="0.2">
      <c r="A246" s="126" t="str">
        <f>CONCATENATE(A18," Gewinn/Verlust")</f>
        <v>012-Tietelsen Gewinn/Verlust</v>
      </c>
      <c r="B246" s="127"/>
      <c r="C246" s="80">
        <f>L18</f>
        <v>-2.6398112068492408E-2</v>
      </c>
      <c r="D246" s="80">
        <f>I18</f>
        <v>-4.3521211788595554E-2</v>
      </c>
      <c r="E246" s="80">
        <f>O18</f>
        <v>2.7440864936062792E-2</v>
      </c>
      <c r="F246" s="80">
        <f>R18</f>
        <v>2.9197080291970802E-2</v>
      </c>
      <c r="G246" s="80">
        <f>AD18</f>
        <v>1.2247927749597921E-2</v>
      </c>
      <c r="H246" s="80">
        <f>U18</f>
        <v>2.9197080291970802E-2</v>
      </c>
      <c r="I246" s="80">
        <f>X18</f>
        <v>1.809790377926046E-2</v>
      </c>
    </row>
    <row r="247" spans="1:9" s="55" customFormat="1" x14ac:dyDescent="0.2"/>
    <row r="248" spans="1:9" s="55" customFormat="1" x14ac:dyDescent="0.2"/>
    <row r="249" spans="1:9" s="55" customFormat="1" x14ac:dyDescent="0.2"/>
    <row r="250" spans="1:9" s="55" customFormat="1" x14ac:dyDescent="0.2"/>
    <row r="251" spans="1:9" s="55" customFormat="1" x14ac:dyDescent="0.2"/>
    <row r="252" spans="1:9" s="55" customFormat="1" x14ac:dyDescent="0.2"/>
    <row r="253" spans="1:9" s="55" customFormat="1" x14ac:dyDescent="0.2"/>
    <row r="254" spans="1:9" s="55" customFormat="1" x14ac:dyDescent="0.2"/>
    <row r="255" spans="1:9" s="55" customFormat="1" x14ac:dyDescent="0.2"/>
    <row r="256" spans="1:9" s="55" customFormat="1" x14ac:dyDescent="0.2"/>
    <row r="257" spans="1:9" s="55" customFormat="1" x14ac:dyDescent="0.2"/>
    <row r="258" spans="1:9" s="55" customFormat="1" x14ac:dyDescent="0.2"/>
    <row r="259" spans="1:9" s="55" customFormat="1" x14ac:dyDescent="0.2"/>
    <row r="261" spans="1:9" s="55" customFormat="1" x14ac:dyDescent="0.2">
      <c r="A261" s="78" t="str">
        <f>$A$4</f>
        <v>Wahlbezirk</v>
      </c>
    </row>
    <row r="262" spans="1:9" s="55" customFormat="1" x14ac:dyDescent="0.2">
      <c r="A262" s="79"/>
      <c r="B262" s="79"/>
      <c r="C262" s="79" t="s">
        <v>0</v>
      </c>
      <c r="D262" s="79" t="s">
        <v>1</v>
      </c>
      <c r="E262" s="79" t="s">
        <v>2</v>
      </c>
      <c r="F262" s="48" t="s">
        <v>7</v>
      </c>
      <c r="G262" s="48" t="s">
        <v>84</v>
      </c>
      <c r="H262" s="48" t="s">
        <v>51</v>
      </c>
      <c r="I262" s="79" t="s">
        <v>27</v>
      </c>
    </row>
    <row r="263" spans="1:9" s="55" customFormat="1" x14ac:dyDescent="0.2">
      <c r="A263" s="126" t="str">
        <f>CONCATENATE(A19," Prozentual")</f>
        <v>013-Wehrden Prozentual</v>
      </c>
      <c r="B263" s="127"/>
      <c r="C263" s="80">
        <f>K19</f>
        <v>0.58571428571428574</v>
      </c>
      <c r="D263" s="80">
        <f>H19</f>
        <v>0.22285714285714286</v>
      </c>
      <c r="E263" s="80">
        <f>N19</f>
        <v>0.08</v>
      </c>
      <c r="F263" s="80">
        <f>Q19</f>
        <v>5.1428571428571428E-2</v>
      </c>
      <c r="G263" s="80">
        <f>AC19</f>
        <v>2.5714285714285714E-2</v>
      </c>
      <c r="H263" s="80">
        <f>T19</f>
        <v>2.2857142857142857E-2</v>
      </c>
      <c r="I263" s="80">
        <f>W19</f>
        <v>3.7142857142857144E-2</v>
      </c>
    </row>
    <row r="264" spans="1:9" s="55" customFormat="1" x14ac:dyDescent="0.2">
      <c r="A264" s="126" t="str">
        <f>CONCATENATE(A19," Gewinn/Verlust")</f>
        <v>013-Wehrden Gewinn/Verlust</v>
      </c>
      <c r="B264" s="127"/>
      <c r="C264" s="80">
        <f>L19</f>
        <v>2.7309727309727361E-2</v>
      </c>
      <c r="D264" s="80">
        <f>I19</f>
        <v>3.4839234839234845E-3</v>
      </c>
      <c r="E264" s="80">
        <f>O19</f>
        <v>3.4415954415954415E-2</v>
      </c>
      <c r="F264" s="80">
        <f>R19</f>
        <v>-7.392755392755393E-2</v>
      </c>
      <c r="G264" s="80">
        <f>AD19</f>
        <v>9.4099378881987578E-3</v>
      </c>
      <c r="H264" s="80">
        <f>U19</f>
        <v>2.2857142857142857E-2</v>
      </c>
      <c r="I264" s="80">
        <f>X19</f>
        <v>3.1865648475817972E-2</v>
      </c>
    </row>
    <row r="265" spans="1:9" s="55" customFormat="1" x14ac:dyDescent="0.2"/>
    <row r="266" spans="1:9" s="55" customFormat="1" x14ac:dyDescent="0.2"/>
    <row r="267" spans="1:9" s="55" customFormat="1" x14ac:dyDescent="0.2"/>
    <row r="268" spans="1:9" s="55" customFormat="1" x14ac:dyDescent="0.2"/>
    <row r="269" spans="1:9" s="55" customFormat="1" x14ac:dyDescent="0.2"/>
    <row r="270" spans="1:9" s="55" customFormat="1" x14ac:dyDescent="0.2"/>
    <row r="271" spans="1:9" s="55" customFormat="1" x14ac:dyDescent="0.2"/>
    <row r="272" spans="1:9" s="55" customFormat="1" x14ac:dyDescent="0.2"/>
    <row r="273" spans="1:9" s="55" customFormat="1" x14ac:dyDescent="0.2"/>
    <row r="274" spans="1:9" s="55" customFormat="1" x14ac:dyDescent="0.2"/>
    <row r="275" spans="1:9" s="55" customFormat="1" x14ac:dyDescent="0.2"/>
    <row r="276" spans="1:9" s="55" customFormat="1" x14ac:dyDescent="0.2"/>
    <row r="277" spans="1:9" s="55" customFormat="1" x14ac:dyDescent="0.2"/>
    <row r="279" spans="1:9" s="55" customFormat="1" x14ac:dyDescent="0.2">
      <c r="A279" s="78" t="str">
        <f>$A$4</f>
        <v>Wahlbezirk</v>
      </c>
    </row>
    <row r="280" spans="1:9" s="55" customFormat="1" x14ac:dyDescent="0.2">
      <c r="A280" s="79"/>
      <c r="B280" s="79"/>
      <c r="C280" s="79" t="s">
        <v>0</v>
      </c>
      <c r="D280" s="79" t="s">
        <v>1</v>
      </c>
      <c r="E280" s="79" t="s">
        <v>2</v>
      </c>
      <c r="F280" s="48" t="s">
        <v>7</v>
      </c>
      <c r="G280" s="48" t="s">
        <v>84</v>
      </c>
      <c r="H280" s="48" t="s">
        <v>51</v>
      </c>
      <c r="I280" s="79" t="s">
        <v>27</v>
      </c>
    </row>
    <row r="281" spans="1:9" s="55" customFormat="1" x14ac:dyDescent="0.2">
      <c r="A281" s="126" t="str">
        <f>CONCATENATE(A20," Prozentual")</f>
        <v>014-Würgassen Prozentual</v>
      </c>
      <c r="B281" s="127"/>
      <c r="C281" s="80">
        <f>K20</f>
        <v>0.52094240837696337</v>
      </c>
      <c r="D281" s="80">
        <f>H20</f>
        <v>0.30366492146596857</v>
      </c>
      <c r="E281" s="80">
        <f>N20</f>
        <v>7.0680628272251314E-2</v>
      </c>
      <c r="F281" s="80">
        <f>Q20</f>
        <v>2.6178010471204188E-2</v>
      </c>
      <c r="G281" s="80">
        <f>AC20</f>
        <v>1.5706806282722512E-2</v>
      </c>
      <c r="H281" s="80">
        <f>T20</f>
        <v>5.4973821989528798E-2</v>
      </c>
      <c r="I281" s="80">
        <f>W20</f>
        <v>2.356020942408377E-2</v>
      </c>
    </row>
    <row r="282" spans="1:9" s="55" customFormat="1" x14ac:dyDescent="0.2">
      <c r="A282" s="126" t="str">
        <f>CONCATENATE(A20," Gewinn/Verlust")</f>
        <v>014-Würgassen Gewinn/Verlust</v>
      </c>
      <c r="B282" s="127"/>
      <c r="C282" s="80">
        <f>L20</f>
        <v>4.7397434831989826E-2</v>
      </c>
      <c r="D282" s="80">
        <f>I20</f>
        <v>-5.0832433031385904E-2</v>
      </c>
      <c r="E282" s="80">
        <f>O20</f>
        <v>2.0416078007701052E-2</v>
      </c>
      <c r="F282" s="80">
        <f>R20</f>
        <v>-5.5832571539377818E-2</v>
      </c>
      <c r="G282" s="80">
        <f>AD20</f>
        <v>-6.1511172145452472E-3</v>
      </c>
      <c r="H282" s="80">
        <f>U20</f>
        <v>5.4973821989528798E-2</v>
      </c>
      <c r="I282" s="80">
        <f>X20</f>
        <v>2.2094230251098228E-2</v>
      </c>
    </row>
    <row r="283" spans="1:9" s="55" customFormat="1" x14ac:dyDescent="0.2"/>
    <row r="284" spans="1:9" s="55" customFormat="1" x14ac:dyDescent="0.2"/>
    <row r="285" spans="1:9" s="55" customFormat="1" x14ac:dyDescent="0.2"/>
    <row r="286" spans="1:9" s="55" customFormat="1" x14ac:dyDescent="0.2"/>
    <row r="287" spans="1:9" s="55" customFormat="1" x14ac:dyDescent="0.2"/>
    <row r="288" spans="1:9" s="55" customFormat="1" x14ac:dyDescent="0.2"/>
    <row r="289" spans="1:9" s="55" customFormat="1" x14ac:dyDescent="0.2"/>
    <row r="290" spans="1:9" s="55" customFormat="1" x14ac:dyDescent="0.2"/>
    <row r="291" spans="1:9" s="55" customFormat="1" x14ac:dyDescent="0.2"/>
    <row r="292" spans="1:9" s="55" customFormat="1" x14ac:dyDescent="0.2"/>
    <row r="293" spans="1:9" s="55" customFormat="1" x14ac:dyDescent="0.2"/>
    <row r="294" spans="1:9" s="55" customFormat="1" x14ac:dyDescent="0.2"/>
    <row r="295" spans="1:9" s="55" customFormat="1" x14ac:dyDescent="0.2"/>
    <row r="297" spans="1:9" s="55" customFormat="1" x14ac:dyDescent="0.2">
      <c r="A297" s="78" t="str">
        <f>$A$4</f>
        <v>Wahlbezirk</v>
      </c>
    </row>
    <row r="298" spans="1:9" s="55" customFormat="1" x14ac:dyDescent="0.2">
      <c r="A298" s="79"/>
      <c r="B298" s="79"/>
      <c r="C298" s="79" t="s">
        <v>0</v>
      </c>
      <c r="D298" s="79" t="s">
        <v>1</v>
      </c>
      <c r="E298" s="79" t="s">
        <v>2</v>
      </c>
      <c r="F298" s="48" t="s">
        <v>7</v>
      </c>
      <c r="G298" s="48" t="s">
        <v>84</v>
      </c>
      <c r="H298" s="48" t="s">
        <v>51</v>
      </c>
      <c r="I298" s="79" t="s">
        <v>27</v>
      </c>
    </row>
    <row r="299" spans="1:9" s="55" customFormat="1" x14ac:dyDescent="0.2">
      <c r="A299" s="126" t="str">
        <f>CONCATENATE(A21," Prozentual")</f>
        <v>100-Briefwahl Kernstadt Prozentual</v>
      </c>
      <c r="B299" s="127"/>
      <c r="C299" s="80">
        <f>K21</f>
        <v>0.58509142053445851</v>
      </c>
      <c r="D299" s="80">
        <f>H21</f>
        <v>0.23066104078762306</v>
      </c>
      <c r="E299" s="80">
        <f>N21</f>
        <v>8.1575246132208151E-2</v>
      </c>
      <c r="F299" s="80">
        <f>Q21</f>
        <v>3.5161744022503515E-2</v>
      </c>
      <c r="G299" s="80">
        <f>AC21</f>
        <v>2.1097046413502109E-2</v>
      </c>
      <c r="H299" s="80">
        <f>T21</f>
        <v>3.2348804500703238E-2</v>
      </c>
      <c r="I299" s="80">
        <f>W21</f>
        <v>3.5161744022503515E-2</v>
      </c>
    </row>
    <row r="300" spans="1:9" s="55" customFormat="1" x14ac:dyDescent="0.2">
      <c r="A300" s="126" t="str">
        <f>CONCATENATE(A21," Gewinn/Verlust")</f>
        <v>100-Briefwahl Kernstadt Gewinn/Verlust</v>
      </c>
      <c r="B300" s="127"/>
      <c r="C300" s="80">
        <f>L21</f>
        <v>3.9935427102603005E-2</v>
      </c>
      <c r="D300" s="80">
        <f>I21</f>
        <v>-8.6605280843604637E-4</v>
      </c>
      <c r="E300" s="80">
        <f>O21</f>
        <v>-7.0947046067081077E-3</v>
      </c>
      <c r="F300" s="80">
        <f>R21</f>
        <v>-2.2309520345312576E-2</v>
      </c>
      <c r="G300" s="80">
        <f>AD21</f>
        <v>5.3799540755846247E-3</v>
      </c>
      <c r="H300" s="80">
        <f>U21</f>
        <v>3.2348804500703238E-2</v>
      </c>
      <c r="I300" s="80">
        <f>X21</f>
        <v>-4.2441696701876544E-3</v>
      </c>
    </row>
    <row r="301" spans="1:9" s="55" customFormat="1" x14ac:dyDescent="0.2"/>
    <row r="302" spans="1:9" s="55" customFormat="1" x14ac:dyDescent="0.2"/>
    <row r="303" spans="1:9" s="55" customFormat="1" x14ac:dyDescent="0.2"/>
    <row r="304" spans="1:9" s="55" customFormat="1" x14ac:dyDescent="0.2"/>
    <row r="305" spans="1:9" s="55" customFormat="1" x14ac:dyDescent="0.2"/>
    <row r="306" spans="1:9" s="55" customFormat="1" x14ac:dyDescent="0.2"/>
    <row r="307" spans="1:9" s="55" customFormat="1" x14ac:dyDescent="0.2"/>
    <row r="308" spans="1:9" s="55" customFormat="1" x14ac:dyDescent="0.2"/>
    <row r="309" spans="1:9" s="55" customFormat="1" x14ac:dyDescent="0.2"/>
    <row r="310" spans="1:9" s="55" customFormat="1" x14ac:dyDescent="0.2"/>
    <row r="311" spans="1:9" s="55" customFormat="1" x14ac:dyDescent="0.2"/>
    <row r="312" spans="1:9" s="55" customFormat="1" x14ac:dyDescent="0.2"/>
    <row r="313" spans="1:9" s="55" customFormat="1" x14ac:dyDescent="0.2"/>
    <row r="315" spans="1:9" s="55" customFormat="1" x14ac:dyDescent="0.2">
      <c r="A315" s="78" t="str">
        <f>$A$4</f>
        <v>Wahlbezirk</v>
      </c>
    </row>
    <row r="316" spans="1:9" s="55" customFormat="1" x14ac:dyDescent="0.2">
      <c r="A316" s="79"/>
      <c r="B316" s="79"/>
      <c r="C316" s="79" t="s">
        <v>0</v>
      </c>
      <c r="D316" s="79" t="s">
        <v>1</v>
      </c>
      <c r="E316" s="79" t="s">
        <v>2</v>
      </c>
      <c r="F316" s="79" t="s">
        <v>7</v>
      </c>
      <c r="G316" s="48" t="s">
        <v>84</v>
      </c>
      <c r="H316" s="48" t="s">
        <v>51</v>
      </c>
      <c r="I316" s="79" t="s">
        <v>27</v>
      </c>
    </row>
    <row r="317" spans="1:9" s="55" customFormat="1" x14ac:dyDescent="0.2">
      <c r="A317" s="126" t="str">
        <f>CONCATENATE(A22," Prozentual")</f>
        <v>200-Briefwahl Ortschaften Prozentual</v>
      </c>
      <c r="B317" s="127"/>
      <c r="C317" s="80">
        <f>K22</f>
        <v>0.55584756898817345</v>
      </c>
      <c r="D317" s="80">
        <f>H22</f>
        <v>0.25098554533508544</v>
      </c>
      <c r="E317" s="80">
        <f>N22</f>
        <v>5.6504599211563734E-2</v>
      </c>
      <c r="F317" s="80">
        <f>Q22</f>
        <v>4.0735873850197106E-2</v>
      </c>
      <c r="G317" s="80">
        <f>AC22</f>
        <v>3.1537450722733243E-2</v>
      </c>
      <c r="H317" s="80">
        <f>T22</f>
        <v>4.862023653088042E-2</v>
      </c>
      <c r="I317" s="80">
        <f>W22</f>
        <v>4.7306176084099871E-2</v>
      </c>
    </row>
    <row r="318" spans="1:9" s="55" customFormat="1" x14ac:dyDescent="0.2">
      <c r="A318" s="126" t="str">
        <f>CONCATENATE(A22," Gewinn/Verlust")</f>
        <v>200-Briefwahl Ortschaften Gewinn/Verlust</v>
      </c>
      <c r="B318" s="127"/>
      <c r="C318" s="80">
        <f>L22</f>
        <v>-3.0247361527884209E-3</v>
      </c>
      <c r="D318" s="80">
        <f>I22</f>
        <v>2.0471449149347454E-2</v>
      </c>
      <c r="E318" s="80">
        <f>O22</f>
        <v>-1.4805516874671749E-2</v>
      </c>
      <c r="F318" s="80">
        <f>R22</f>
        <v>-2.7257492650632077E-2</v>
      </c>
      <c r="G318" s="80">
        <f>AD22</f>
        <v>1.3355632540915062E-2</v>
      </c>
      <c r="H318" s="80">
        <f>U22</f>
        <v>4.862023653088042E-2</v>
      </c>
      <c r="I318" s="80">
        <f>X22</f>
        <v>7.7420917438961318E-3</v>
      </c>
    </row>
    <row r="319" spans="1:9" s="55" customFormat="1" x14ac:dyDescent="0.2"/>
    <row r="320" spans="1:9" s="55" customFormat="1" x14ac:dyDescent="0.2"/>
    <row r="321" spans="1:9" s="55" customFormat="1" x14ac:dyDescent="0.2"/>
    <row r="322" spans="1:9" s="55" customFormat="1" x14ac:dyDescent="0.2"/>
    <row r="323" spans="1:9" s="55" customFormat="1" x14ac:dyDescent="0.2"/>
    <row r="324" spans="1:9" s="55" customFormat="1" x14ac:dyDescent="0.2"/>
    <row r="325" spans="1:9" s="55" customFormat="1" x14ac:dyDescent="0.2"/>
    <row r="326" spans="1:9" s="55" customFormat="1" x14ac:dyDescent="0.2"/>
    <row r="327" spans="1:9" s="55" customFormat="1" x14ac:dyDescent="0.2"/>
    <row r="328" spans="1:9" s="55" customFormat="1" x14ac:dyDescent="0.2"/>
    <row r="329" spans="1:9" s="55" customFormat="1" x14ac:dyDescent="0.2"/>
    <row r="330" spans="1:9" s="55" customFormat="1" x14ac:dyDescent="0.2"/>
    <row r="331" spans="1:9" s="55" customFormat="1" x14ac:dyDescent="0.2"/>
    <row r="333" spans="1:9" s="55" customFormat="1" x14ac:dyDescent="0.2">
      <c r="A333" s="78" t="str">
        <f>$A$4</f>
        <v>Wahlbezirk</v>
      </c>
    </row>
    <row r="334" spans="1:9" s="55" customFormat="1" x14ac:dyDescent="0.2">
      <c r="A334" s="79"/>
      <c r="B334" s="79"/>
      <c r="C334" s="79" t="s">
        <v>0</v>
      </c>
      <c r="D334" s="79" t="s">
        <v>1</v>
      </c>
      <c r="E334" s="79" t="s">
        <v>2</v>
      </c>
      <c r="F334" s="79" t="s">
        <v>7</v>
      </c>
      <c r="G334" s="48" t="s">
        <v>84</v>
      </c>
      <c r="H334" s="48" t="s">
        <v>51</v>
      </c>
      <c r="I334" s="79" t="s">
        <v>27</v>
      </c>
    </row>
    <row r="335" spans="1:9" s="55" customFormat="1" x14ac:dyDescent="0.2">
      <c r="A335" s="126" t="str">
        <f>CONCATENATE(A23," Prozentual")</f>
        <v>Briefwahl Prozentual</v>
      </c>
      <c r="B335" s="127"/>
      <c r="C335" s="80">
        <f>K23</f>
        <v>0.56997282608695654</v>
      </c>
      <c r="D335" s="80">
        <f>H23</f>
        <v>0.24116847826086957</v>
      </c>
      <c r="E335" s="80">
        <f>N23</f>
        <v>6.8614130434782608E-2</v>
      </c>
      <c r="F335" s="80">
        <f>Q23</f>
        <v>3.8043478260869568E-2</v>
      </c>
      <c r="G335" s="80">
        <f>AC23</f>
        <v>2.6494565217391304E-2</v>
      </c>
      <c r="H335" s="80">
        <f>T23</f>
        <v>4.0760869565217392E-2</v>
      </c>
      <c r="I335" s="80">
        <f>W23</f>
        <v>4.1440217391304345E-2</v>
      </c>
    </row>
    <row r="336" spans="1:9" s="55" customFormat="1" x14ac:dyDescent="0.2">
      <c r="A336" s="126" t="str">
        <f>CONCATENATE(A23," Gewinn/Verlust")</f>
        <v>Briefwahl Gewinn/Verlust</v>
      </c>
      <c r="B336" s="127"/>
      <c r="C336" s="80">
        <f>L23</f>
        <v>1.7992628067154515E-2</v>
      </c>
      <c r="D336" s="80">
        <f>I23</f>
        <v>1.0145375950638552E-2</v>
      </c>
      <c r="E336" s="80">
        <f>O23</f>
        <v>-1.1418872865547422E-2</v>
      </c>
      <c r="F336" s="80">
        <f>R23</f>
        <v>-2.4662792366193134E-2</v>
      </c>
      <c r="G336" s="80">
        <f>AD23</f>
        <v>9.4973980785811041E-3</v>
      </c>
      <c r="H336" s="80">
        <f>U23</f>
        <v>4.0760869565217392E-2</v>
      </c>
      <c r="I336" s="80">
        <f>X23</f>
        <v>1.9111977039393546E-3</v>
      </c>
    </row>
    <row r="337" spans="1:9" s="55" customFormat="1" x14ac:dyDescent="0.2"/>
    <row r="338" spans="1:9" s="55" customFormat="1" x14ac:dyDescent="0.2"/>
    <row r="339" spans="1:9" s="55" customFormat="1" x14ac:dyDescent="0.2"/>
    <row r="340" spans="1:9" s="55" customFormat="1" x14ac:dyDescent="0.2"/>
    <row r="341" spans="1:9" s="55" customFormat="1" x14ac:dyDescent="0.2"/>
    <row r="342" spans="1:9" s="55" customFormat="1" x14ac:dyDescent="0.2"/>
    <row r="343" spans="1:9" s="55" customFormat="1" x14ac:dyDescent="0.2"/>
    <row r="344" spans="1:9" s="55" customFormat="1" x14ac:dyDescent="0.2"/>
    <row r="345" spans="1:9" s="55" customFormat="1" x14ac:dyDescent="0.2"/>
    <row r="346" spans="1:9" s="55" customFormat="1" x14ac:dyDescent="0.2"/>
    <row r="347" spans="1:9" s="55" customFormat="1" x14ac:dyDescent="0.2"/>
    <row r="348" spans="1:9" s="55" customFormat="1" x14ac:dyDescent="0.2"/>
    <row r="349" spans="1:9" s="55" customFormat="1" x14ac:dyDescent="0.2"/>
    <row r="351" spans="1:9" s="55" customFormat="1" x14ac:dyDescent="0.2">
      <c r="A351" s="78" t="str">
        <f>$A$4</f>
        <v>Wahlbezirk</v>
      </c>
    </row>
    <row r="352" spans="1:9" s="55" customFormat="1" x14ac:dyDescent="0.2">
      <c r="A352" s="79"/>
      <c r="B352" s="79"/>
      <c r="C352" s="79" t="s">
        <v>0</v>
      </c>
      <c r="D352" s="79" t="s">
        <v>1</v>
      </c>
      <c r="E352" s="79" t="s">
        <v>2</v>
      </c>
      <c r="F352" s="79" t="s">
        <v>7</v>
      </c>
      <c r="G352" s="48" t="s">
        <v>84</v>
      </c>
      <c r="H352" s="48" t="s">
        <v>51</v>
      </c>
      <c r="I352" s="79" t="s">
        <v>27</v>
      </c>
    </row>
    <row r="353" spans="1:9" s="55" customFormat="1" x14ac:dyDescent="0.2">
      <c r="A353" s="126" t="str">
        <f>CONCATENATE(A24," Prozentual")</f>
        <v>332-Stadt Beverungen Prozentual</v>
      </c>
      <c r="B353" s="127"/>
      <c r="C353" s="80">
        <f>K24</f>
        <v>0.54945211327735877</v>
      </c>
      <c r="D353" s="80">
        <f>H24</f>
        <v>0.26469332574356053</v>
      </c>
      <c r="E353" s="80">
        <f>N24</f>
        <v>6.5034865518713528E-2</v>
      </c>
      <c r="F353" s="80">
        <f>Q24</f>
        <v>3.3727052796356911E-2</v>
      </c>
      <c r="G353" s="80">
        <f>AC24</f>
        <v>2.9030880888003416E-2</v>
      </c>
      <c r="H353" s="80">
        <f>T24</f>
        <v>4.5254020207770029E-2</v>
      </c>
      <c r="I353" s="80">
        <f>W24</f>
        <v>4.1838622456240218E-2</v>
      </c>
    </row>
    <row r="354" spans="1:9" s="55" customFormat="1" x14ac:dyDescent="0.2">
      <c r="A354" s="126" t="str">
        <f>CONCATENATE(A24," Gewinn/Verlust")</f>
        <v>332-Stadt Beverungen Gewinn/Verlust</v>
      </c>
      <c r="B354" s="127"/>
      <c r="C354" s="80">
        <f>L24</f>
        <v>2.03221488205515E-2</v>
      </c>
      <c r="D354" s="80">
        <f>I24</f>
        <v>-2.0270358385631237E-2</v>
      </c>
      <c r="E354" s="80">
        <f>O24</f>
        <v>5.8477228823358429E-3</v>
      </c>
      <c r="F354" s="80">
        <f>R24</f>
        <v>-3.1177907797059874E-2</v>
      </c>
      <c r="G354" s="80">
        <f>AD24</f>
        <v>1.0518124198519906E-2</v>
      </c>
      <c r="H354" s="80">
        <f>U24</f>
        <v>4.5254020207770029E-2</v>
      </c>
      <c r="I354" s="80">
        <f>X24</f>
        <v>2.424114429090677E-2</v>
      </c>
    </row>
    <row r="355" spans="1:9" s="55" customFormat="1" x14ac:dyDescent="0.2"/>
    <row r="356" spans="1:9" s="55" customFormat="1" x14ac:dyDescent="0.2"/>
    <row r="357" spans="1:9" s="55" customFormat="1" x14ac:dyDescent="0.2"/>
    <row r="358" spans="1:9" s="55" customFormat="1" x14ac:dyDescent="0.2"/>
    <row r="359" spans="1:9" s="55" customFormat="1" x14ac:dyDescent="0.2"/>
    <row r="360" spans="1:9" s="55" customFormat="1" x14ac:dyDescent="0.2"/>
    <row r="361" spans="1:9" s="55" customFormat="1" x14ac:dyDescent="0.2"/>
    <row r="362" spans="1:9" s="55" customFormat="1" x14ac:dyDescent="0.2"/>
    <row r="363" spans="1:9" s="55" customFormat="1" x14ac:dyDescent="0.2"/>
    <row r="364" spans="1:9" s="55" customFormat="1" x14ac:dyDescent="0.2"/>
    <row r="365" spans="1:9" s="55" customFormat="1" x14ac:dyDescent="0.2"/>
    <row r="366" spans="1:9" s="55" customFormat="1" x14ac:dyDescent="0.2"/>
    <row r="367" spans="1:9" s="55" customFormat="1" x14ac:dyDescent="0.2"/>
  </sheetData>
  <sheetProtection algorithmName="SHA-512" hashValue="W2tUON0WwvbLhF1Q7hekO2RcOfSQbGCOOtBxHjRdAaVGZfhllEYawwWdb0F9Pd9Sdgk913Mumi65YPpNfEDL9Q==" saltValue="Z9BYu01P421xae8wojw2xQ==" spinCount="100000" sheet="1" objects="1" scenarios="1"/>
  <mergeCells count="60">
    <mergeCell ref="AB25:AD25"/>
    <mergeCell ref="AE25:AG25"/>
    <mergeCell ref="V4:X4"/>
    <mergeCell ref="V25:X25"/>
    <mergeCell ref="J25:L25"/>
    <mergeCell ref="M25:O25"/>
    <mergeCell ref="P25:R25"/>
    <mergeCell ref="S25:U25"/>
    <mergeCell ref="Y25:AA25"/>
    <mergeCell ref="A353:B353"/>
    <mergeCell ref="A354:B354"/>
    <mergeCell ref="A299:B299"/>
    <mergeCell ref="A300:B300"/>
    <mergeCell ref="A317:B317"/>
    <mergeCell ref="A318:B318"/>
    <mergeCell ref="A335:B335"/>
    <mergeCell ref="A336:B336"/>
    <mergeCell ref="A282:B282"/>
    <mergeCell ref="A191:B191"/>
    <mergeCell ref="A192:B192"/>
    <mergeCell ref="A209:B209"/>
    <mergeCell ref="A210:B210"/>
    <mergeCell ref="A227:B227"/>
    <mergeCell ref="A228:B228"/>
    <mergeCell ref="A245:B245"/>
    <mergeCell ref="A246:B246"/>
    <mergeCell ref="A263:B263"/>
    <mergeCell ref="A264:B264"/>
    <mergeCell ref="A281:B281"/>
    <mergeCell ref="A48:B48"/>
    <mergeCell ref="A65:B65"/>
    <mergeCell ref="A174:B174"/>
    <mergeCell ref="A83:B83"/>
    <mergeCell ref="A84:B84"/>
    <mergeCell ref="A101:B101"/>
    <mergeCell ref="A102:B102"/>
    <mergeCell ref="A119:B119"/>
    <mergeCell ref="A120:B120"/>
    <mergeCell ref="A137:B137"/>
    <mergeCell ref="A138:B138"/>
    <mergeCell ref="A155:B155"/>
    <mergeCell ref="A156:B156"/>
    <mergeCell ref="A173:B173"/>
    <mergeCell ref="A66:B66"/>
    <mergeCell ref="A29:B29"/>
    <mergeCell ref="A30:B30"/>
    <mergeCell ref="A47:B47"/>
    <mergeCell ref="A1:AG1"/>
    <mergeCell ref="A2:AG2"/>
    <mergeCell ref="C4:D4"/>
    <mergeCell ref="E4:F4"/>
    <mergeCell ref="G4:I4"/>
    <mergeCell ref="J4:L4"/>
    <mergeCell ref="M4:O4"/>
    <mergeCell ref="P4:R4"/>
    <mergeCell ref="Y4:AA4"/>
    <mergeCell ref="AB4:AD4"/>
    <mergeCell ref="AE4:AG4"/>
    <mergeCell ref="S4:U4"/>
    <mergeCell ref="G25:I25"/>
  </mergeCells>
  <pageMargins left="0.7" right="0.7" top="0.78740157499999996" bottom="0.78740157499999996" header="0.3" footer="0.3"/>
  <pageSetup paperSize="9" orientation="portrait" r:id="rId1"/>
  <ignoredErrors>
    <ignoredError sqref="V9 F9:G9 G23:G24 D24 D9"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5"/>
  <sheetViews>
    <sheetView showGridLines="0" showZeros="0" zoomScaleNormal="100" workbookViewId="0">
      <selection activeCell="E13" sqref="E13"/>
    </sheetView>
  </sheetViews>
  <sheetFormatPr baseColWidth="10" defaultRowHeight="12.75" x14ac:dyDescent="0.2"/>
  <cols>
    <col min="2" max="3" width="8.7109375" bestFit="1" customWidth="1"/>
    <col min="4" max="4" width="7.42578125" bestFit="1" customWidth="1"/>
    <col min="5" max="7" width="6.7109375" bestFit="1" customWidth="1"/>
  </cols>
  <sheetData>
    <row r="1" spans="1:11" s="5" customFormat="1" x14ac:dyDescent="0.2">
      <c r="A1" s="43" t="str">
        <f>CONCATENATE($J$1,'2012'!A6)</f>
        <v>Entwicklung 1995 - 2017 001-Beverungen</v>
      </c>
      <c r="E1" s="23"/>
      <c r="F1" s="23"/>
      <c r="G1" s="23"/>
      <c r="J1" s="47" t="s">
        <v>85</v>
      </c>
    </row>
    <row r="2" spans="1:11" ht="4.5" customHeight="1" x14ac:dyDescent="0.2">
      <c r="A2" s="1"/>
      <c r="E2" s="3"/>
      <c r="F2" s="3"/>
      <c r="G2" s="3"/>
    </row>
    <row r="3" spans="1:11" ht="13.5" thickBot="1" x14ac:dyDescent="0.25">
      <c r="A3" s="39"/>
      <c r="B3" s="40">
        <v>1995</v>
      </c>
      <c r="C3" s="40">
        <v>2000</v>
      </c>
      <c r="D3" s="40">
        <v>2005</v>
      </c>
      <c r="E3" s="41">
        <v>2010</v>
      </c>
      <c r="F3" s="41">
        <v>2012</v>
      </c>
      <c r="G3" s="41">
        <v>2017</v>
      </c>
      <c r="H3" s="45"/>
      <c r="I3" s="45"/>
      <c r="J3" s="45"/>
      <c r="K3" s="45"/>
    </row>
    <row r="4" spans="1:11" x14ac:dyDescent="0.2">
      <c r="A4" s="37" t="s">
        <v>0</v>
      </c>
      <c r="B4" s="44">
        <f>'1995'!K6</f>
        <v>0.50458715596330272</v>
      </c>
      <c r="C4" s="44">
        <f>'2000'!K6</f>
        <v>0.4589041095890411</v>
      </c>
      <c r="D4" s="44">
        <f>'2005'!K6</f>
        <v>0.5749718151071026</v>
      </c>
      <c r="E4" s="44">
        <f>'2010'!K6</f>
        <v>0.50349650349650354</v>
      </c>
      <c r="F4" s="44">
        <f>'2012'!K6</f>
        <v>0.45243902439024392</v>
      </c>
      <c r="G4" s="44">
        <f>'2017'!K6</f>
        <v>0.5213675213675214</v>
      </c>
      <c r="H4" s="46"/>
      <c r="I4" s="46"/>
      <c r="J4" s="46"/>
      <c r="K4" s="46"/>
    </row>
    <row r="5" spans="1:11" x14ac:dyDescent="0.2">
      <c r="A5" s="37" t="s">
        <v>1</v>
      </c>
      <c r="B5" s="44">
        <f>'1995'!H6</f>
        <v>0.36391437308868502</v>
      </c>
      <c r="C5" s="44">
        <f>'2000'!H6</f>
        <v>0.37214611872146119</v>
      </c>
      <c r="D5" s="44">
        <f>'2005'!H6</f>
        <v>0.23788049605411499</v>
      </c>
      <c r="E5" s="44">
        <f>'2010'!H6</f>
        <v>0.28251748251748254</v>
      </c>
      <c r="F5" s="44">
        <f>'2012'!H6</f>
        <v>0.33414634146341465</v>
      </c>
      <c r="G5" s="44">
        <f>'2017'!H6</f>
        <v>0.27472527472527475</v>
      </c>
      <c r="H5" s="42"/>
      <c r="I5" s="42"/>
      <c r="J5" s="42"/>
      <c r="K5" s="42"/>
    </row>
    <row r="6" spans="1:11" x14ac:dyDescent="0.2">
      <c r="A6" s="37" t="s">
        <v>2</v>
      </c>
      <c r="B6" s="44">
        <f>'1995'!N6</f>
        <v>6.0142711518858305E-2</v>
      </c>
      <c r="C6" s="44">
        <f>'2000'!N6</f>
        <v>8.9041095890410954E-2</v>
      </c>
      <c r="D6" s="44">
        <f>'2005'!N6</f>
        <v>7.1025930101465615E-2</v>
      </c>
      <c r="E6" s="44">
        <f>'2010'!N6</f>
        <v>7.8321678321678329E-2</v>
      </c>
      <c r="F6" s="44">
        <f>'2012'!N6</f>
        <v>5.1219512195121948E-2</v>
      </c>
      <c r="G6" s="44">
        <f>'2017'!N6</f>
        <v>5.4945054945054944E-2</v>
      </c>
      <c r="H6" s="42"/>
      <c r="I6" s="42"/>
      <c r="J6" s="42"/>
      <c r="K6" s="42"/>
    </row>
    <row r="7" spans="1:11" x14ac:dyDescent="0.2">
      <c r="A7" s="37" t="s">
        <v>6</v>
      </c>
      <c r="B7" s="44">
        <f>'1995'!Q6</f>
        <v>6.8297655453618752E-2</v>
      </c>
      <c r="C7" s="44">
        <f>'2000'!Q6</f>
        <v>3.6529680365296802E-2</v>
      </c>
      <c r="D7" s="44">
        <f>'2005'!Q6</f>
        <v>5.5242390078917701E-2</v>
      </c>
      <c r="E7" s="44">
        <f>'2010'!Q6</f>
        <v>6.433566433566433E-2</v>
      </c>
      <c r="F7" s="44">
        <f>'2012'!Q6</f>
        <v>6.2195121951219512E-2</v>
      </c>
      <c r="G7" s="44">
        <f>'2017'!Q6</f>
        <v>2.6862026862026864E-2</v>
      </c>
      <c r="H7" s="42"/>
      <c r="I7" s="42"/>
      <c r="J7" s="42"/>
      <c r="K7" s="42"/>
    </row>
    <row r="8" spans="1:11" x14ac:dyDescent="0.2">
      <c r="A8" s="37" t="s">
        <v>51</v>
      </c>
      <c r="B8" s="44"/>
      <c r="C8" s="44"/>
      <c r="D8" s="44"/>
      <c r="E8" s="44"/>
      <c r="F8" s="44">
        <v>0</v>
      </c>
      <c r="G8" s="44">
        <f>'2017'!T6</f>
        <v>6.8376068376068383E-2</v>
      </c>
      <c r="H8" s="42"/>
      <c r="I8" s="42"/>
      <c r="J8" s="42"/>
      <c r="K8" s="42"/>
    </row>
    <row r="9" spans="1:11" x14ac:dyDescent="0.2">
      <c r="A9" s="37" t="s">
        <v>50</v>
      </c>
      <c r="B9" s="44"/>
      <c r="C9" s="44"/>
      <c r="D9" s="44"/>
      <c r="E9" s="44"/>
      <c r="F9" s="44">
        <f>'2012'!Z6</f>
        <v>2.1951219512195121E-2</v>
      </c>
      <c r="G9" s="44">
        <f>'2017'!AC6</f>
        <v>3.7851037851037848E-2</v>
      </c>
      <c r="H9" s="42"/>
      <c r="I9" s="42"/>
      <c r="J9" s="42"/>
      <c r="K9" s="42"/>
    </row>
    <row r="21" spans="1:11" s="5" customFormat="1" x14ac:dyDescent="0.2">
      <c r="A21" s="43" t="str">
        <f>CONCATENATE($J$1,'2012'!A7)</f>
        <v>Entwicklung 1995 - 2017 002-Beverungen</v>
      </c>
      <c r="E21" s="23"/>
      <c r="F21" s="23"/>
      <c r="G21" s="23"/>
    </row>
    <row r="22" spans="1:11" ht="4.5" customHeight="1" x14ac:dyDescent="0.2">
      <c r="A22" s="1"/>
      <c r="E22" s="3"/>
      <c r="F22" s="3"/>
      <c r="G22" s="3"/>
    </row>
    <row r="23" spans="1:11" ht="13.5" thickBot="1" x14ac:dyDescent="0.25">
      <c r="A23" s="39"/>
      <c r="B23" s="40">
        <v>1995</v>
      </c>
      <c r="C23" s="40">
        <v>2000</v>
      </c>
      <c r="D23" s="40">
        <v>2005</v>
      </c>
      <c r="E23" s="41">
        <v>2010</v>
      </c>
      <c r="F23" s="41">
        <v>2012</v>
      </c>
      <c r="G23" s="41">
        <v>2017</v>
      </c>
      <c r="H23" s="45"/>
      <c r="I23" s="45"/>
      <c r="J23" s="45"/>
      <c r="K23" s="45"/>
    </row>
    <row r="24" spans="1:11" x14ac:dyDescent="0.2">
      <c r="A24" s="37" t="s">
        <v>0</v>
      </c>
      <c r="B24" s="44">
        <f>'1995'!K7</f>
        <v>0.44154488517745305</v>
      </c>
      <c r="C24" s="44">
        <f>'2000'!K7</f>
        <v>0.44624999999999998</v>
      </c>
      <c r="D24" s="44">
        <f>'2005'!K7</f>
        <v>0.58293269230769229</v>
      </c>
      <c r="E24" s="44">
        <f>'2010'!K7</f>
        <v>0.48503937007874015</v>
      </c>
      <c r="F24" s="44">
        <f>'2012'!K7</f>
        <v>0.42313546423135462</v>
      </c>
      <c r="G24" s="44">
        <f>'2017'!K7</f>
        <v>0.46408839779005523</v>
      </c>
      <c r="H24" s="46"/>
      <c r="I24" s="46"/>
      <c r="J24" s="46"/>
      <c r="K24" s="46"/>
    </row>
    <row r="25" spans="1:11" x14ac:dyDescent="0.2">
      <c r="A25" s="37" t="s">
        <v>1</v>
      </c>
      <c r="B25" s="44">
        <f>'1995'!H7</f>
        <v>0.39665970772442588</v>
      </c>
      <c r="C25" s="44">
        <f>'2000'!H7</f>
        <v>0.39500000000000002</v>
      </c>
      <c r="D25" s="44">
        <f>'2005'!H7</f>
        <v>0.26201923076923078</v>
      </c>
      <c r="E25" s="44">
        <f>'2010'!H7</f>
        <v>0.32598425196850395</v>
      </c>
      <c r="F25" s="44">
        <f>'2012'!H7</f>
        <v>0.36986301369863012</v>
      </c>
      <c r="G25" s="44">
        <f>'2017'!H7</f>
        <v>0.31353591160220995</v>
      </c>
      <c r="H25" s="42"/>
      <c r="I25" s="42"/>
      <c r="J25" s="42"/>
      <c r="K25" s="42"/>
    </row>
    <row r="26" spans="1:11" x14ac:dyDescent="0.2">
      <c r="A26" s="37" t="s">
        <v>2</v>
      </c>
      <c r="B26" s="44">
        <f>'1995'!N7</f>
        <v>6.5762004175365346E-2</v>
      </c>
      <c r="C26" s="44">
        <f>'2000'!N7</f>
        <v>0.09</v>
      </c>
      <c r="D26" s="44">
        <f>'2005'!N7</f>
        <v>7.5721153846153841E-2</v>
      </c>
      <c r="E26" s="44">
        <f>'2010'!N7</f>
        <v>7.5590551181102361E-2</v>
      </c>
      <c r="F26" s="44">
        <f>'2012'!N7</f>
        <v>6.0882800608828003E-2</v>
      </c>
      <c r="G26" s="44">
        <f>'2017'!N7</f>
        <v>7.18232044198895E-2</v>
      </c>
      <c r="H26" s="42"/>
      <c r="I26" s="42"/>
      <c r="J26" s="42"/>
      <c r="K26" s="42"/>
    </row>
    <row r="27" spans="1:11" x14ac:dyDescent="0.2">
      <c r="A27" s="37" t="s">
        <v>6</v>
      </c>
      <c r="B27" s="44">
        <f>'1995'!Q7</f>
        <v>7.724425887265135E-2</v>
      </c>
      <c r="C27" s="44">
        <f>'2000'!Q7</f>
        <v>4.1250000000000002E-2</v>
      </c>
      <c r="D27" s="44">
        <f>'2005'!Q7</f>
        <v>3.7259615384615384E-2</v>
      </c>
      <c r="E27" s="44">
        <f>'2010'!Q7</f>
        <v>6.6141732283464566E-2</v>
      </c>
      <c r="F27" s="44">
        <f>'2012'!Q7</f>
        <v>5.1750380517503802E-2</v>
      </c>
      <c r="G27" s="44">
        <f>'2017'!Q7</f>
        <v>3.7292817679558013E-2</v>
      </c>
      <c r="H27" s="42"/>
      <c r="I27" s="42"/>
      <c r="J27" s="42"/>
      <c r="K27" s="42"/>
    </row>
    <row r="28" spans="1:11" x14ac:dyDescent="0.2">
      <c r="A28" s="37" t="s">
        <v>51</v>
      </c>
      <c r="B28" s="44"/>
      <c r="C28" s="44"/>
      <c r="D28" s="44"/>
      <c r="E28" s="44"/>
      <c r="F28" s="44">
        <v>0</v>
      </c>
      <c r="G28" s="44">
        <f>'2017'!T7</f>
        <v>6.6298342541436461E-2</v>
      </c>
      <c r="H28" s="42"/>
      <c r="I28" s="42"/>
      <c r="J28" s="42"/>
      <c r="K28" s="42"/>
    </row>
    <row r="29" spans="1:11" x14ac:dyDescent="0.2">
      <c r="A29" s="37" t="s">
        <v>50</v>
      </c>
      <c r="B29" s="44"/>
      <c r="C29" s="44"/>
      <c r="D29" s="44"/>
      <c r="E29" s="44"/>
      <c r="F29" s="44">
        <f>'2012'!Z7</f>
        <v>2.5875190258751901E-2</v>
      </c>
      <c r="G29" s="44">
        <f>'2017'!AC7</f>
        <v>4.1436464088397788E-2</v>
      </c>
      <c r="H29" s="42"/>
      <c r="I29" s="42"/>
      <c r="J29" s="42"/>
      <c r="K29" s="42"/>
    </row>
    <row r="30" spans="1:11" x14ac:dyDescent="0.2">
      <c r="A30" s="23"/>
      <c r="B30" s="44"/>
      <c r="C30" s="44"/>
      <c r="D30" s="44"/>
      <c r="E30" s="44"/>
      <c r="F30" s="44"/>
      <c r="G30" s="42"/>
      <c r="H30" s="42"/>
      <c r="I30" s="42"/>
      <c r="J30" s="42"/>
      <c r="K30" s="42"/>
    </row>
    <row r="32" spans="1:11" x14ac:dyDescent="0.2">
      <c r="J32" s="42"/>
    </row>
    <row r="42" spans="1:11" s="5" customFormat="1" x14ac:dyDescent="0.2">
      <c r="A42" s="43" t="str">
        <f>CONCATENATE($J$1,'2012'!A8)</f>
        <v>Entwicklung 1995 - 2017 003-Beverungen</v>
      </c>
      <c r="E42" s="23"/>
      <c r="F42" s="23"/>
      <c r="G42" s="23"/>
    </row>
    <row r="43" spans="1:11" ht="4.5" customHeight="1" x14ac:dyDescent="0.2">
      <c r="A43" s="1"/>
      <c r="E43" s="3"/>
      <c r="F43" s="3"/>
      <c r="G43" s="3"/>
    </row>
    <row r="44" spans="1:11" ht="13.5" thickBot="1" x14ac:dyDescent="0.25">
      <c r="A44" s="39"/>
      <c r="B44" s="40">
        <v>1995</v>
      </c>
      <c r="C44" s="40">
        <v>2000</v>
      </c>
      <c r="D44" s="40">
        <v>2005</v>
      </c>
      <c r="E44" s="41">
        <v>2010</v>
      </c>
      <c r="F44" s="41">
        <v>2012</v>
      </c>
      <c r="G44" s="41">
        <v>2017</v>
      </c>
      <c r="H44" s="45"/>
      <c r="I44" s="45"/>
      <c r="J44" s="45"/>
      <c r="K44" s="45"/>
    </row>
    <row r="45" spans="1:11" x14ac:dyDescent="0.2">
      <c r="A45" s="37" t="s">
        <v>0</v>
      </c>
      <c r="B45" s="44">
        <f>'1995'!K8</f>
        <v>0.43649946638207043</v>
      </c>
      <c r="C45" s="44">
        <f>'2000'!K8</f>
        <v>0.44352617079889806</v>
      </c>
      <c r="D45" s="44">
        <f>'2005'!K8</f>
        <v>0.5712143928035982</v>
      </c>
      <c r="E45" s="44">
        <f>'2010'!K8</f>
        <v>0.4398563734290844</v>
      </c>
      <c r="F45" s="44">
        <f>'2012'!K8</f>
        <v>0.42036124794745483</v>
      </c>
      <c r="G45" s="44">
        <f>'2017'!K8</f>
        <v>0.46234676007005254</v>
      </c>
      <c r="H45" s="46"/>
      <c r="I45" s="46"/>
      <c r="J45" s="46"/>
      <c r="K45" s="46"/>
    </row>
    <row r="46" spans="1:11" x14ac:dyDescent="0.2">
      <c r="A46" s="37" t="s">
        <v>1</v>
      </c>
      <c r="B46" s="44">
        <f>'1995'!H8</f>
        <v>0.43009605122732125</v>
      </c>
      <c r="C46" s="44">
        <f>'2000'!H8</f>
        <v>0.42561983471074383</v>
      </c>
      <c r="D46" s="44">
        <f>'2005'!H8</f>
        <v>0.2893553223388306</v>
      </c>
      <c r="E46" s="44">
        <f>'2010'!H8</f>
        <v>0.37163375224416517</v>
      </c>
      <c r="F46" s="44">
        <f>'2012'!H8</f>
        <v>0.37931034482758619</v>
      </c>
      <c r="G46" s="44">
        <f>'2017'!H8</f>
        <v>0.33450087565674258</v>
      </c>
      <c r="H46" s="42"/>
      <c r="I46" s="42"/>
      <c r="J46" s="42"/>
      <c r="K46" s="42"/>
    </row>
    <row r="47" spans="1:11" x14ac:dyDescent="0.2">
      <c r="A47" s="37" t="s">
        <v>2</v>
      </c>
      <c r="B47" s="44">
        <f>'1995'!N8</f>
        <v>6.4034151547491994E-2</v>
      </c>
      <c r="C47" s="44">
        <f>'2000'!N8</f>
        <v>8.5399449035812675E-2</v>
      </c>
      <c r="D47" s="44">
        <f>'2005'!N8</f>
        <v>4.9475262368815595E-2</v>
      </c>
      <c r="E47" s="44">
        <f>'2010'!N8</f>
        <v>5.7450628366247758E-2</v>
      </c>
      <c r="F47" s="44">
        <f>'2012'!N8</f>
        <v>4.1050903119868636E-2</v>
      </c>
      <c r="G47" s="44">
        <f>'2017'!N8</f>
        <v>6.1295971978984239E-2</v>
      </c>
      <c r="H47" s="42"/>
      <c r="I47" s="42"/>
      <c r="J47" s="42"/>
      <c r="K47" s="42"/>
    </row>
    <row r="48" spans="1:11" x14ac:dyDescent="0.2">
      <c r="A48" s="37" t="s">
        <v>6</v>
      </c>
      <c r="B48" s="44">
        <f>'1995'!Q8</f>
        <v>6.4034151547491994E-2</v>
      </c>
      <c r="C48" s="44">
        <f>'2000'!Q8</f>
        <v>1.928374655647383E-2</v>
      </c>
      <c r="D48" s="44">
        <f>'2005'!Q8</f>
        <v>4.4977511244377814E-2</v>
      </c>
      <c r="E48" s="44">
        <f>'2010'!Q8</f>
        <v>5.565529622980251E-2</v>
      </c>
      <c r="F48" s="44">
        <f>'2012'!Q8</f>
        <v>5.090311986863711E-2</v>
      </c>
      <c r="G48" s="44">
        <f>'2017'!Q8</f>
        <v>3.1523642732049037E-2</v>
      </c>
      <c r="H48" s="42"/>
      <c r="I48" s="42"/>
      <c r="J48" s="42"/>
      <c r="K48" s="42"/>
    </row>
    <row r="49" spans="1:11" x14ac:dyDescent="0.2">
      <c r="A49" s="37" t="s">
        <v>51</v>
      </c>
      <c r="B49" s="44"/>
      <c r="C49" s="44"/>
      <c r="D49" s="44"/>
      <c r="E49" s="44"/>
      <c r="F49" s="44">
        <v>0</v>
      </c>
      <c r="G49" s="44">
        <f>'2017'!T8</f>
        <v>4.553415061295972E-2</v>
      </c>
      <c r="H49" s="42"/>
      <c r="I49" s="42"/>
      <c r="J49" s="42"/>
      <c r="K49" s="42"/>
    </row>
    <row r="50" spans="1:11" x14ac:dyDescent="0.2">
      <c r="A50" s="37" t="s">
        <v>50</v>
      </c>
      <c r="B50" s="44"/>
      <c r="C50" s="44"/>
      <c r="D50" s="44"/>
      <c r="E50" s="44"/>
      <c r="F50" s="44">
        <f>'2012'!Z8</f>
        <v>2.2988505747126436E-2</v>
      </c>
      <c r="G50" s="44">
        <f>'2017'!AC8</f>
        <v>4.2031523642732049E-2</v>
      </c>
      <c r="H50" s="42"/>
      <c r="I50" s="42"/>
      <c r="J50" s="42"/>
      <c r="K50" s="42"/>
    </row>
    <row r="62" spans="1:11" s="5" customFormat="1" x14ac:dyDescent="0.2">
      <c r="A62" s="43" t="str">
        <f>CONCATENATE($J$1,'2012'!A9)</f>
        <v>Entwicklung 1995 - 2017 300-Kernstadt</v>
      </c>
      <c r="E62" s="23"/>
      <c r="F62" s="23"/>
      <c r="G62" s="23"/>
    </row>
    <row r="63" spans="1:11" ht="4.5" customHeight="1" x14ac:dyDescent="0.2">
      <c r="A63" s="1"/>
      <c r="E63" s="3"/>
      <c r="F63" s="3"/>
      <c r="G63" s="3"/>
    </row>
    <row r="64" spans="1:11" ht="13.5" thickBot="1" x14ac:dyDescent="0.25">
      <c r="A64" s="39"/>
      <c r="B64" s="40">
        <v>1995</v>
      </c>
      <c r="C64" s="40">
        <v>2000</v>
      </c>
      <c r="D64" s="40">
        <v>2005</v>
      </c>
      <c r="E64" s="41">
        <v>2010</v>
      </c>
      <c r="F64" s="41">
        <v>2012</v>
      </c>
      <c r="G64" s="41">
        <v>2017</v>
      </c>
      <c r="H64" s="45"/>
      <c r="I64" s="45"/>
      <c r="J64" s="45"/>
      <c r="K64" s="45"/>
    </row>
    <row r="65" spans="1:11" x14ac:dyDescent="0.2">
      <c r="A65" s="37" t="s">
        <v>0</v>
      </c>
      <c r="B65" s="44">
        <f>'1995'!K9</f>
        <v>0.46140472878998612</v>
      </c>
      <c r="C65" s="44">
        <f>'2000'!K9</f>
        <v>0.45004163197335556</v>
      </c>
      <c r="D65" s="44">
        <f>'2005'!K9</f>
        <v>0.57669740150880133</v>
      </c>
      <c r="E65" s="44">
        <f>'2010'!K9</f>
        <v>0.47876245411641322</v>
      </c>
      <c r="F65" s="44">
        <f>'2012'!K9</f>
        <v>0.43384467881112176</v>
      </c>
      <c r="G65" s="44">
        <f>'2017'!K9</f>
        <v>0.48580889309366132</v>
      </c>
      <c r="H65" s="46"/>
      <c r="I65" s="46"/>
      <c r="J65" s="46"/>
      <c r="K65" s="46"/>
    </row>
    <row r="66" spans="1:11" x14ac:dyDescent="0.2">
      <c r="A66" s="37" t="s">
        <v>1</v>
      </c>
      <c r="B66" s="44">
        <f>'1995'!H9</f>
        <v>0.39638386648122392</v>
      </c>
      <c r="C66" s="44">
        <f>'2000'!H9</f>
        <v>0.39592006661115736</v>
      </c>
      <c r="D66" s="44">
        <f>'2005'!H9</f>
        <v>0.26068734283319361</v>
      </c>
      <c r="E66" s="44">
        <f>'2010'!H9</f>
        <v>0.32302045097011012</v>
      </c>
      <c r="F66" s="44">
        <f>'2012'!H9</f>
        <v>0.35858101629913708</v>
      </c>
      <c r="G66" s="44">
        <f>'2017'!H9</f>
        <v>0.30416272469252603</v>
      </c>
      <c r="H66" s="42"/>
      <c r="I66" s="42"/>
      <c r="J66" s="42"/>
      <c r="K66" s="42"/>
    </row>
    <row r="67" spans="1:11" x14ac:dyDescent="0.2">
      <c r="A67" s="37" t="s">
        <v>2</v>
      </c>
      <c r="B67" s="44">
        <f>'1995'!N9</f>
        <v>6.3282336578581358E-2</v>
      </c>
      <c r="C67" s="44">
        <f>'2000'!N9</f>
        <v>8.8259783513738546E-2</v>
      </c>
      <c r="D67" s="44">
        <f>'2005'!N9</f>
        <v>6.6638725901089685E-2</v>
      </c>
      <c r="E67" s="44">
        <f>'2010'!N9</f>
        <v>7.1316203460933397E-2</v>
      </c>
      <c r="F67" s="44">
        <f>'2012'!N9</f>
        <v>5.1294343240651963E-2</v>
      </c>
      <c r="G67" s="44">
        <f>'2017'!N9</f>
        <v>6.2440870387890257E-2</v>
      </c>
      <c r="H67" s="42"/>
      <c r="I67" s="42"/>
      <c r="J67" s="42"/>
      <c r="K67" s="42"/>
    </row>
    <row r="68" spans="1:11" x14ac:dyDescent="0.2">
      <c r="A68" s="37" t="s">
        <v>6</v>
      </c>
      <c r="B68" s="44">
        <f>'1995'!Q9</f>
        <v>6.9888734353268422E-2</v>
      </c>
      <c r="C68" s="44">
        <f>'2000'!Q9</f>
        <v>3.2889258950874273E-2</v>
      </c>
      <c r="D68" s="44">
        <f>'2005'!Q9</f>
        <v>4.6102263202011738E-2</v>
      </c>
      <c r="E68" s="44">
        <f>'2010'!Q9</f>
        <v>6.2401678028316726E-2</v>
      </c>
      <c r="F68" s="44">
        <f>'2012'!Q9</f>
        <v>5.560882070949185E-2</v>
      </c>
      <c r="G68" s="44">
        <f>'2017'!Q9</f>
        <v>3.1693472090823085E-2</v>
      </c>
      <c r="H68" s="42"/>
      <c r="I68" s="42"/>
      <c r="J68" s="42"/>
      <c r="K68" s="42"/>
    </row>
    <row r="69" spans="1:11" x14ac:dyDescent="0.2">
      <c r="A69" s="37" t="s">
        <v>51</v>
      </c>
      <c r="B69" s="44"/>
      <c r="C69" s="44"/>
      <c r="D69" s="44"/>
      <c r="E69" s="44"/>
      <c r="F69" s="44">
        <v>0</v>
      </c>
      <c r="G69" s="44">
        <f>'2017'!T9</f>
        <v>6.1494796594134343E-2</v>
      </c>
      <c r="H69" s="42"/>
      <c r="I69" s="42"/>
      <c r="J69" s="42"/>
      <c r="K69" s="42"/>
    </row>
    <row r="70" spans="1:11" x14ac:dyDescent="0.2">
      <c r="A70" s="37" t="s">
        <v>50</v>
      </c>
      <c r="B70" s="44"/>
      <c r="C70" s="44"/>
      <c r="D70" s="44"/>
      <c r="E70" s="44"/>
      <c r="F70" s="44">
        <f>'2012'!Z9</f>
        <v>2.3489932885906041E-2</v>
      </c>
      <c r="G70" s="44">
        <f>'2017'!AC9</f>
        <v>4.0208136234626303E-2</v>
      </c>
      <c r="H70" s="42"/>
      <c r="I70" s="42"/>
      <c r="J70" s="42"/>
      <c r="K70" s="42"/>
    </row>
    <row r="81" spans="1:11" s="5" customFormat="1" x14ac:dyDescent="0.2">
      <c r="A81" s="43" t="str">
        <f>CONCATENATE($J$1,'2012'!A10)</f>
        <v>Entwicklung 1995 - 2017 004-Amelunxen</v>
      </c>
      <c r="E81" s="23"/>
      <c r="F81" s="23"/>
      <c r="G81" s="23"/>
    </row>
    <row r="82" spans="1:11" ht="4.5" customHeight="1" x14ac:dyDescent="0.2">
      <c r="A82" s="1"/>
      <c r="E82" s="3"/>
      <c r="F82" s="3"/>
      <c r="G82" s="3"/>
    </row>
    <row r="83" spans="1:11" ht="13.5" thickBot="1" x14ac:dyDescent="0.25">
      <c r="A83" s="39"/>
      <c r="B83" s="40">
        <v>1995</v>
      </c>
      <c r="C83" s="40">
        <v>2000</v>
      </c>
      <c r="D83" s="40">
        <v>2005</v>
      </c>
      <c r="E83" s="41">
        <v>2010</v>
      </c>
      <c r="F83" s="41">
        <v>2012</v>
      </c>
      <c r="G83" s="41">
        <v>2017</v>
      </c>
      <c r="H83" s="45"/>
      <c r="I83" s="45"/>
      <c r="J83" s="45"/>
      <c r="K83" s="45"/>
    </row>
    <row r="84" spans="1:11" x14ac:dyDescent="0.2">
      <c r="A84" s="37" t="s">
        <v>0</v>
      </c>
      <c r="B84" s="44">
        <f>'1995'!K10</f>
        <v>0.46561604584527222</v>
      </c>
      <c r="C84" s="44">
        <f>'2000'!K10</f>
        <v>0.49238578680203043</v>
      </c>
      <c r="D84" s="44">
        <f>'2005'!K10</f>
        <v>0.56205673758865249</v>
      </c>
      <c r="E84" s="44">
        <f>'2010'!K10</f>
        <v>0.48588709677419356</v>
      </c>
      <c r="F84" s="44">
        <f>'2012'!K10</f>
        <v>0.42268041237113402</v>
      </c>
      <c r="G84" s="44">
        <f>'2017'!K10</f>
        <v>0.52290076335877866</v>
      </c>
      <c r="H84" s="46"/>
      <c r="I84" s="46"/>
      <c r="J84" s="46"/>
      <c r="K84" s="46"/>
    </row>
    <row r="85" spans="1:11" x14ac:dyDescent="0.2">
      <c r="A85" s="37" t="s">
        <v>1</v>
      </c>
      <c r="B85" s="44">
        <f>'1995'!H10</f>
        <v>0.45128939828080228</v>
      </c>
      <c r="C85" s="44">
        <f>'2000'!H10</f>
        <v>0.37732656514382401</v>
      </c>
      <c r="D85" s="44">
        <f>'2005'!H10</f>
        <v>0.31028368794326239</v>
      </c>
      <c r="E85" s="44">
        <f>'2010'!H10</f>
        <v>0.32661290322580644</v>
      </c>
      <c r="F85" s="44">
        <f>'2012'!H10</f>
        <v>0.40206185567010311</v>
      </c>
      <c r="G85" s="44">
        <f>'2017'!H10</f>
        <v>0.30343511450381677</v>
      </c>
      <c r="H85" s="42"/>
      <c r="I85" s="42"/>
      <c r="J85" s="42"/>
      <c r="K85" s="42"/>
    </row>
    <row r="86" spans="1:11" x14ac:dyDescent="0.2">
      <c r="A86" s="37" t="s">
        <v>2</v>
      </c>
      <c r="B86" s="44">
        <f>'1995'!N10</f>
        <v>3.4383954154727794E-2</v>
      </c>
      <c r="C86" s="44">
        <f>'2000'!N10</f>
        <v>8.4602368866328256E-2</v>
      </c>
      <c r="D86" s="44">
        <f>'2005'!N10</f>
        <v>4.9645390070921988E-2</v>
      </c>
      <c r="E86" s="44">
        <f>'2010'!N10</f>
        <v>4.2338709677419352E-2</v>
      </c>
      <c r="F86" s="44">
        <f>'2012'!N10</f>
        <v>4.536082474226804E-2</v>
      </c>
      <c r="G86" s="44">
        <f>'2017'!N10</f>
        <v>6.8702290076335881E-2</v>
      </c>
      <c r="H86" s="42"/>
      <c r="I86" s="42"/>
      <c r="J86" s="42"/>
      <c r="K86" s="42"/>
    </row>
    <row r="87" spans="1:11" x14ac:dyDescent="0.2">
      <c r="A87" s="37" t="s">
        <v>6</v>
      </c>
      <c r="B87" s="44">
        <f>'1995'!Q10</f>
        <v>3.5816618911174783E-2</v>
      </c>
      <c r="C87" s="44">
        <f>'2000'!Q10</f>
        <v>2.7072758037225041E-2</v>
      </c>
      <c r="D87" s="44">
        <f>'2005'!Q10</f>
        <v>3.1914893617021274E-2</v>
      </c>
      <c r="E87" s="44">
        <f>'2010'!Q10</f>
        <v>7.459677419354839E-2</v>
      </c>
      <c r="F87" s="44">
        <f>'2012'!Q10</f>
        <v>6.8041237113402056E-2</v>
      </c>
      <c r="G87" s="44">
        <f>'2017'!Q10</f>
        <v>2.6717557251908396E-2</v>
      </c>
      <c r="H87" s="42"/>
      <c r="I87" s="42"/>
      <c r="J87" s="42"/>
      <c r="K87" s="42"/>
    </row>
    <row r="88" spans="1:11" x14ac:dyDescent="0.2">
      <c r="A88" s="37" t="s">
        <v>51</v>
      </c>
      <c r="B88" s="44"/>
      <c r="C88" s="44"/>
      <c r="D88" s="44"/>
      <c r="E88" s="44"/>
      <c r="F88" s="44">
        <v>0</v>
      </c>
      <c r="G88" s="44">
        <f>'2017'!T10</f>
        <v>3.6259541984732822E-2</v>
      </c>
      <c r="H88" s="42"/>
      <c r="I88" s="42"/>
      <c r="J88" s="42"/>
      <c r="K88" s="42"/>
    </row>
    <row r="89" spans="1:11" x14ac:dyDescent="0.2">
      <c r="A89" s="37" t="s">
        <v>50</v>
      </c>
      <c r="B89" s="44"/>
      <c r="C89" s="44"/>
      <c r="D89" s="44"/>
      <c r="E89" s="44"/>
      <c r="F89" s="44">
        <f>'2012'!Z10</f>
        <v>1.2371134020618556E-2</v>
      </c>
      <c r="G89" s="44">
        <f>'2017'!AC10</f>
        <v>2.4809160305343511E-2</v>
      </c>
      <c r="H89" s="42"/>
      <c r="I89" s="42"/>
      <c r="J89" s="42"/>
      <c r="K89" s="42"/>
    </row>
    <row r="100" spans="1:11" s="5" customFormat="1" x14ac:dyDescent="0.2">
      <c r="A100" s="43" t="str">
        <f>CONCATENATE($J$1,'2012'!A11)</f>
        <v>Entwicklung 1995 - 2017 005-Blankenau</v>
      </c>
      <c r="E100" s="23"/>
      <c r="F100" s="23"/>
      <c r="G100" s="23"/>
    </row>
    <row r="101" spans="1:11" ht="4.5" customHeight="1" x14ac:dyDescent="0.2">
      <c r="A101" s="1"/>
      <c r="E101" s="3"/>
      <c r="F101" s="3"/>
      <c r="G101" s="3"/>
    </row>
    <row r="102" spans="1:11" ht="13.5" thickBot="1" x14ac:dyDescent="0.25">
      <c r="A102" s="39"/>
      <c r="B102" s="40">
        <v>1995</v>
      </c>
      <c r="C102" s="40">
        <v>2000</v>
      </c>
      <c r="D102" s="40">
        <v>2005</v>
      </c>
      <c r="E102" s="41">
        <v>2010</v>
      </c>
      <c r="F102" s="41">
        <v>2012</v>
      </c>
      <c r="G102" s="41">
        <v>2017</v>
      </c>
      <c r="H102" s="45"/>
      <c r="I102" s="45"/>
      <c r="J102" s="45"/>
      <c r="K102" s="45"/>
    </row>
    <row r="103" spans="1:11" x14ac:dyDescent="0.2">
      <c r="A103" s="37" t="s">
        <v>0</v>
      </c>
      <c r="B103" s="44">
        <f>'1995'!K11</f>
        <v>0.45989304812834225</v>
      </c>
      <c r="C103" s="44">
        <f>'2000'!K11</f>
        <v>0.46258503401360546</v>
      </c>
      <c r="D103" s="44">
        <f>'2005'!K11</f>
        <v>0.57638888888888884</v>
      </c>
      <c r="E103" s="44">
        <f>'2010'!K11</f>
        <v>0.47663551401869159</v>
      </c>
      <c r="F103" s="44">
        <f>'2012'!K11</f>
        <v>0.46956521739130436</v>
      </c>
      <c r="G103" s="44">
        <f>'2017'!K11</f>
        <v>0.5304347826086957</v>
      </c>
      <c r="H103" s="46"/>
      <c r="I103" s="46"/>
      <c r="J103" s="46"/>
      <c r="K103" s="46"/>
    </row>
    <row r="104" spans="1:11" x14ac:dyDescent="0.2">
      <c r="A104" s="37" t="s">
        <v>1</v>
      </c>
      <c r="B104" s="44">
        <f>'1995'!H11</f>
        <v>0.44385026737967914</v>
      </c>
      <c r="C104" s="44">
        <f>'2000'!H11</f>
        <v>0.44897959183673469</v>
      </c>
      <c r="D104" s="44">
        <f>'2005'!H11</f>
        <v>0.2986111111111111</v>
      </c>
      <c r="E104" s="44">
        <f>'2010'!H11</f>
        <v>0.34579439252336447</v>
      </c>
      <c r="F104" s="44">
        <f>'2012'!H11</f>
        <v>0.33043478260869563</v>
      </c>
      <c r="G104" s="44">
        <f>'2017'!H11</f>
        <v>0.30434782608695654</v>
      </c>
      <c r="H104" s="42"/>
      <c r="I104" s="42"/>
      <c r="J104" s="42"/>
      <c r="K104" s="42"/>
    </row>
    <row r="105" spans="1:11" x14ac:dyDescent="0.2">
      <c r="A105" s="37" t="s">
        <v>2</v>
      </c>
      <c r="B105" s="44">
        <f>'1995'!N11</f>
        <v>4.8128342245989303E-2</v>
      </c>
      <c r="C105" s="44">
        <f>'2000'!N11</f>
        <v>4.7619047619047616E-2</v>
      </c>
      <c r="D105" s="44">
        <f>'2005'!N11</f>
        <v>4.1666666666666664E-2</v>
      </c>
      <c r="E105" s="44">
        <f>'2010'!N11</f>
        <v>3.7383177570093455E-2</v>
      </c>
      <c r="F105" s="44">
        <f>'2012'!N11</f>
        <v>4.3478260869565216E-2</v>
      </c>
      <c r="G105" s="44">
        <f>'2017'!N11</f>
        <v>6.0869565217391307E-2</v>
      </c>
      <c r="H105" s="42"/>
      <c r="I105" s="42"/>
      <c r="J105" s="42"/>
      <c r="K105" s="42"/>
    </row>
    <row r="106" spans="1:11" x14ac:dyDescent="0.2">
      <c r="A106" s="37" t="s">
        <v>6</v>
      </c>
      <c r="B106" s="44">
        <f>'1995'!Q11</f>
        <v>3.2085561497326207E-2</v>
      </c>
      <c r="C106" s="44">
        <f>'2000'!Q11</f>
        <v>2.7210884353741496E-2</v>
      </c>
      <c r="D106" s="44">
        <f>'2005'!Q11</f>
        <v>2.7777777777777776E-2</v>
      </c>
      <c r="E106" s="44">
        <f>'2010'!Q11</f>
        <v>6.5420560747663545E-2</v>
      </c>
      <c r="F106" s="44">
        <f>'2012'!Q11</f>
        <v>5.2173913043478258E-2</v>
      </c>
      <c r="G106" s="44">
        <f>'2017'!Q11</f>
        <v>4.3478260869565216E-2</v>
      </c>
      <c r="H106" s="42"/>
      <c r="I106" s="42"/>
      <c r="J106" s="42"/>
      <c r="K106" s="42"/>
    </row>
    <row r="107" spans="1:11" x14ac:dyDescent="0.2">
      <c r="A107" s="37" t="s">
        <v>51</v>
      </c>
      <c r="B107" s="44"/>
      <c r="C107" s="44"/>
      <c r="D107" s="44"/>
      <c r="E107" s="44"/>
      <c r="F107" s="44">
        <v>0</v>
      </c>
      <c r="G107" s="44">
        <f>'2017'!T11</f>
        <v>3.4782608695652174E-2</v>
      </c>
      <c r="H107" s="42"/>
      <c r="I107" s="42"/>
      <c r="J107" s="42"/>
      <c r="K107" s="42"/>
    </row>
    <row r="108" spans="1:11" x14ac:dyDescent="0.2">
      <c r="A108" s="37" t="s">
        <v>50</v>
      </c>
      <c r="B108" s="44"/>
      <c r="C108" s="44"/>
      <c r="D108" s="44"/>
      <c r="E108" s="44"/>
      <c r="F108" s="44">
        <f>'2012'!Z11</f>
        <v>2.6086956521739129E-2</v>
      </c>
      <c r="G108" s="44">
        <f>'2017'!AC11</f>
        <v>8.6956521739130436E-3</v>
      </c>
      <c r="H108" s="42"/>
      <c r="I108" s="42"/>
      <c r="J108" s="42"/>
      <c r="K108" s="42"/>
    </row>
    <row r="119" spans="1:11" s="5" customFormat="1" x14ac:dyDescent="0.2">
      <c r="A119" s="43" t="str">
        <f>CONCATENATE($J$1,'2012'!A12)</f>
        <v>Entwicklung 1995 - 2017 006-Dalhausen</v>
      </c>
      <c r="E119" s="23"/>
      <c r="F119" s="23"/>
      <c r="G119" s="23"/>
    </row>
    <row r="120" spans="1:11" ht="4.5" customHeight="1" x14ac:dyDescent="0.2">
      <c r="A120" s="1"/>
      <c r="E120" s="3"/>
      <c r="F120" s="3"/>
      <c r="G120" s="3"/>
    </row>
    <row r="121" spans="1:11" ht="13.5" thickBot="1" x14ac:dyDescent="0.25">
      <c r="A121" s="39"/>
      <c r="B121" s="40">
        <v>1995</v>
      </c>
      <c r="C121" s="40">
        <v>2000</v>
      </c>
      <c r="D121" s="40">
        <v>2005</v>
      </c>
      <c r="E121" s="41">
        <v>2010</v>
      </c>
      <c r="F121" s="41">
        <v>2012</v>
      </c>
      <c r="G121" s="41">
        <v>2017</v>
      </c>
      <c r="H121" s="45"/>
      <c r="I121" s="45"/>
      <c r="J121" s="45"/>
      <c r="K121" s="45"/>
    </row>
    <row r="122" spans="1:11" x14ac:dyDescent="0.2">
      <c r="A122" s="37" t="s">
        <v>0</v>
      </c>
      <c r="B122" s="44">
        <f>'1995'!K12</f>
        <v>0.5727554179566563</v>
      </c>
      <c r="C122" s="44">
        <f>'2000'!K12</f>
        <v>0.56036217303822933</v>
      </c>
      <c r="D122" s="44">
        <f>'2005'!K12</f>
        <v>0.66214807090719496</v>
      </c>
      <c r="E122" s="44">
        <f>'2010'!K12</f>
        <v>0.57692307692307687</v>
      </c>
      <c r="F122" s="44">
        <f>'2012'!K12</f>
        <v>0.55037783375314864</v>
      </c>
      <c r="G122" s="44">
        <f>'2017'!K12</f>
        <v>0.61047835990888377</v>
      </c>
      <c r="H122" s="46"/>
      <c r="I122" s="46"/>
      <c r="J122" s="46"/>
      <c r="K122" s="46"/>
    </row>
    <row r="123" spans="1:11" x14ac:dyDescent="0.2">
      <c r="A123" s="37" t="s">
        <v>1</v>
      </c>
      <c r="B123" s="44">
        <f>'1995'!H12</f>
        <v>0.35061919504643962</v>
      </c>
      <c r="C123" s="44">
        <f>'2000'!H12</f>
        <v>0.34507042253521125</v>
      </c>
      <c r="D123" s="44">
        <f>'2005'!H12</f>
        <v>0.25234619395203339</v>
      </c>
      <c r="E123" s="44">
        <f>'2010'!H12</f>
        <v>0.29254079254079252</v>
      </c>
      <c r="F123" s="44">
        <f>'2012'!H12</f>
        <v>0.31108312342569272</v>
      </c>
      <c r="G123" s="44">
        <f>'2017'!H12</f>
        <v>0.25056947608200458</v>
      </c>
      <c r="H123" s="42"/>
      <c r="I123" s="42"/>
      <c r="J123" s="42"/>
      <c r="K123" s="42"/>
    </row>
    <row r="124" spans="1:11" x14ac:dyDescent="0.2">
      <c r="A124" s="37" t="s">
        <v>2</v>
      </c>
      <c r="B124" s="44">
        <f>'1995'!N12</f>
        <v>1.780185758513932E-2</v>
      </c>
      <c r="C124" s="44">
        <f>'2000'!N12</f>
        <v>4.2253521126760563E-2</v>
      </c>
      <c r="D124" s="44">
        <f>'2005'!N12</f>
        <v>2.502606882168926E-2</v>
      </c>
      <c r="E124" s="44">
        <f>'2010'!N12</f>
        <v>3.6130536130536128E-2</v>
      </c>
      <c r="F124" s="44">
        <f>'2012'!N12</f>
        <v>1.8891687657430732E-2</v>
      </c>
      <c r="G124" s="44">
        <f>'2017'!N12</f>
        <v>5.2391799544419138E-2</v>
      </c>
      <c r="H124" s="42"/>
      <c r="I124" s="42"/>
      <c r="J124" s="42"/>
      <c r="K124" s="42"/>
    </row>
    <row r="125" spans="1:11" x14ac:dyDescent="0.2">
      <c r="A125" s="37" t="s">
        <v>6</v>
      </c>
      <c r="B125" s="44">
        <f>'1995'!Q12</f>
        <v>4.6439628482972138E-2</v>
      </c>
      <c r="C125" s="44">
        <f>'2000'!Q12</f>
        <v>1.9114688128772636E-2</v>
      </c>
      <c r="D125" s="44">
        <f>'2005'!Q12</f>
        <v>1.9812304483837331E-2</v>
      </c>
      <c r="E125" s="44">
        <f>'2010'!Q12</f>
        <v>3.9627039627039624E-2</v>
      </c>
      <c r="F125" s="44">
        <f>'2012'!Q12</f>
        <v>3.6523929471032744E-2</v>
      </c>
      <c r="G125" s="44">
        <f>'2017'!Q12</f>
        <v>1.4806378132118452E-2</v>
      </c>
      <c r="H125" s="42"/>
      <c r="I125" s="42"/>
      <c r="J125" s="42"/>
      <c r="K125" s="42"/>
    </row>
    <row r="126" spans="1:11" x14ac:dyDescent="0.2">
      <c r="A126" s="37" t="s">
        <v>51</v>
      </c>
      <c r="B126" s="44"/>
      <c r="C126" s="44"/>
      <c r="D126" s="44"/>
      <c r="E126" s="44"/>
      <c r="F126" s="44">
        <v>0</v>
      </c>
      <c r="G126" s="44">
        <f>'2017'!T12</f>
        <v>3.3029612756264239E-2</v>
      </c>
      <c r="H126" s="42"/>
      <c r="I126" s="42"/>
      <c r="J126" s="42"/>
      <c r="K126" s="42"/>
    </row>
    <row r="127" spans="1:11" x14ac:dyDescent="0.2">
      <c r="A127" s="37" t="s">
        <v>50</v>
      </c>
      <c r="B127" s="44"/>
      <c r="C127" s="44"/>
      <c r="D127" s="44"/>
      <c r="E127" s="44"/>
      <c r="F127" s="44">
        <f>'2012'!Z12</f>
        <v>1.5113350125944584E-2</v>
      </c>
      <c r="G127" s="44">
        <f>'2017'!AC12</f>
        <v>2.7334851936218679E-2</v>
      </c>
      <c r="H127" s="42"/>
      <c r="I127" s="42"/>
      <c r="J127" s="42"/>
      <c r="K127" s="42"/>
    </row>
    <row r="138" spans="1:11" s="5" customFormat="1" x14ac:dyDescent="0.2">
      <c r="A138" s="43" t="str">
        <f>CONCATENATE($J$1,'2012'!A13)</f>
        <v>Entwicklung 1995 - 2017 007-Drenke</v>
      </c>
      <c r="E138" s="23"/>
      <c r="F138" s="23"/>
      <c r="G138" s="23"/>
    </row>
    <row r="139" spans="1:11" ht="4.5" customHeight="1" x14ac:dyDescent="0.2">
      <c r="A139" s="1"/>
      <c r="E139" s="3"/>
      <c r="F139" s="3"/>
      <c r="G139" s="3"/>
    </row>
    <row r="140" spans="1:11" ht="13.5" thickBot="1" x14ac:dyDescent="0.25">
      <c r="A140" s="39"/>
      <c r="B140" s="40">
        <v>1995</v>
      </c>
      <c r="C140" s="40">
        <v>2000</v>
      </c>
      <c r="D140" s="40">
        <v>2005</v>
      </c>
      <c r="E140" s="41">
        <v>2010</v>
      </c>
      <c r="F140" s="41">
        <v>2012</v>
      </c>
      <c r="G140" s="41">
        <v>2017</v>
      </c>
      <c r="H140" s="45"/>
      <c r="I140" s="45"/>
      <c r="J140" s="45"/>
      <c r="K140" s="45"/>
    </row>
    <row r="141" spans="1:11" x14ac:dyDescent="0.2">
      <c r="A141" s="37" t="s">
        <v>0</v>
      </c>
      <c r="B141" s="44">
        <f>'1995'!K13</f>
        <v>0.48704663212435234</v>
      </c>
      <c r="C141" s="44">
        <f>'2000'!K13</f>
        <v>0.49489795918367346</v>
      </c>
      <c r="D141" s="44">
        <f>'2005'!K13</f>
        <v>0.64563106796116509</v>
      </c>
      <c r="E141" s="44">
        <f>'2010'!K13</f>
        <v>0.57065217391304346</v>
      </c>
      <c r="F141" s="44">
        <f>'2012'!K13</f>
        <v>0.52571428571428569</v>
      </c>
      <c r="G141" s="44">
        <f>'2017'!K13</f>
        <v>0.57714285714285718</v>
      </c>
      <c r="H141" s="46"/>
      <c r="I141" s="46"/>
      <c r="J141" s="46"/>
      <c r="K141" s="46"/>
    </row>
    <row r="142" spans="1:11" x14ac:dyDescent="0.2">
      <c r="A142" s="37" t="s">
        <v>1</v>
      </c>
      <c r="B142" s="44">
        <f>'1995'!H13</f>
        <v>0.38860103626943004</v>
      </c>
      <c r="C142" s="44">
        <f>'2000'!H13</f>
        <v>0.37244897959183676</v>
      </c>
      <c r="D142" s="44">
        <f>'2005'!H13</f>
        <v>0.1796116504854369</v>
      </c>
      <c r="E142" s="44">
        <f>'2010'!H13</f>
        <v>0.23369565217391305</v>
      </c>
      <c r="F142" s="44">
        <f>'2012'!H13</f>
        <v>0.25142857142857145</v>
      </c>
      <c r="G142" s="44">
        <f>'2017'!H13</f>
        <v>0.18285714285714286</v>
      </c>
      <c r="H142" s="42"/>
      <c r="I142" s="42"/>
      <c r="J142" s="42"/>
      <c r="K142" s="42"/>
    </row>
    <row r="143" spans="1:11" x14ac:dyDescent="0.2">
      <c r="A143" s="37" t="s">
        <v>2</v>
      </c>
      <c r="B143" s="44">
        <f>'1995'!N13</f>
        <v>8.8082901554404139E-2</v>
      </c>
      <c r="C143" s="44">
        <f>'2000'!N13</f>
        <v>7.1428571428571425E-2</v>
      </c>
      <c r="D143" s="44">
        <f>'2005'!N13</f>
        <v>9.2233009708737865E-2</v>
      </c>
      <c r="E143" s="44">
        <f>'2010'!N13</f>
        <v>7.0652173913043473E-2</v>
      </c>
      <c r="F143" s="44">
        <f>'2012'!N13</f>
        <v>3.4285714285714287E-2</v>
      </c>
      <c r="G143" s="44">
        <f>'2017'!N13</f>
        <v>0.08</v>
      </c>
      <c r="H143" s="42"/>
      <c r="I143" s="42"/>
      <c r="J143" s="42"/>
      <c r="K143" s="42"/>
    </row>
    <row r="144" spans="1:11" x14ac:dyDescent="0.2">
      <c r="A144" s="37" t="s">
        <v>6</v>
      </c>
      <c r="B144" s="44">
        <f>'1995'!Q13</f>
        <v>3.6269430051813469E-2</v>
      </c>
      <c r="C144" s="44">
        <f>'2000'!Q13</f>
        <v>2.0408163265306121E-2</v>
      </c>
      <c r="D144" s="44">
        <f>'2005'!Q13</f>
        <v>4.3689320388349516E-2</v>
      </c>
      <c r="E144" s="44">
        <f>'2010'!Q13</f>
        <v>5.9782608695652176E-2</v>
      </c>
      <c r="F144" s="44">
        <f>'2012'!Q13</f>
        <v>0.08</v>
      </c>
      <c r="G144" s="44">
        <f>'2017'!Q13</f>
        <v>0.04</v>
      </c>
      <c r="H144" s="42"/>
      <c r="I144" s="42"/>
      <c r="J144" s="42"/>
      <c r="K144" s="42"/>
    </row>
    <row r="145" spans="1:11" x14ac:dyDescent="0.2">
      <c r="A145" s="37" t="s">
        <v>51</v>
      </c>
      <c r="B145" s="44"/>
      <c r="C145" s="44"/>
      <c r="D145" s="44"/>
      <c r="E145" s="44"/>
      <c r="F145" s="44">
        <v>0</v>
      </c>
      <c r="G145" s="44">
        <f>'2017'!T13</f>
        <v>5.7142857142857141E-2</v>
      </c>
      <c r="H145" s="42"/>
      <c r="I145" s="42"/>
      <c r="J145" s="42"/>
      <c r="K145" s="42"/>
    </row>
    <row r="146" spans="1:11" x14ac:dyDescent="0.2">
      <c r="A146" s="37" t="s">
        <v>50</v>
      </c>
      <c r="B146" s="44"/>
      <c r="C146" s="44"/>
      <c r="D146" s="44"/>
      <c r="E146" s="44"/>
      <c r="F146" s="44">
        <f>'2012'!Z13</f>
        <v>2.8571428571428571E-2</v>
      </c>
      <c r="G146" s="44">
        <f>'2017'!AC13</f>
        <v>5.7142857142857141E-2</v>
      </c>
      <c r="H146" s="42"/>
      <c r="I146" s="42"/>
      <c r="J146" s="42"/>
      <c r="K146" s="42"/>
    </row>
    <row r="157" spans="1:11" s="5" customFormat="1" x14ac:dyDescent="0.2">
      <c r="A157" s="43" t="str">
        <f>CONCATENATE($J$1,'2012'!A14)</f>
        <v>Entwicklung 1995 - 2017 008-Haarbrück</v>
      </c>
      <c r="E157" s="23"/>
      <c r="F157" s="23"/>
      <c r="G157" s="23"/>
    </row>
    <row r="158" spans="1:11" ht="4.5" customHeight="1" x14ac:dyDescent="0.2">
      <c r="A158" s="1"/>
      <c r="E158" s="3"/>
      <c r="F158" s="3"/>
      <c r="G158" s="3"/>
    </row>
    <row r="159" spans="1:11" ht="13.5" thickBot="1" x14ac:dyDescent="0.25">
      <c r="A159" s="39"/>
      <c r="B159" s="40">
        <v>1995</v>
      </c>
      <c r="C159" s="40">
        <v>2000</v>
      </c>
      <c r="D159" s="40">
        <v>2005</v>
      </c>
      <c r="E159" s="41">
        <v>2010</v>
      </c>
      <c r="F159" s="41">
        <v>2012</v>
      </c>
      <c r="G159" s="41">
        <v>2017</v>
      </c>
      <c r="H159" s="45"/>
      <c r="I159" s="45"/>
      <c r="J159" s="45"/>
      <c r="K159" s="45"/>
    </row>
    <row r="160" spans="1:11" x14ac:dyDescent="0.2">
      <c r="A160" s="37" t="s">
        <v>0</v>
      </c>
      <c r="B160" s="44">
        <f>'1995'!K14</f>
        <v>0.60458452722063039</v>
      </c>
      <c r="C160" s="44">
        <f>'2000'!K14</f>
        <v>0.57499999999999996</v>
      </c>
      <c r="D160" s="44">
        <f>'2005'!K14</f>
        <v>0.74747474747474751</v>
      </c>
      <c r="E160" s="44">
        <f>'2010'!K14</f>
        <v>0.63203463203463206</v>
      </c>
      <c r="F160" s="44">
        <f>'2012'!K14</f>
        <v>0.66115702479338845</v>
      </c>
      <c r="G160" s="44">
        <f>'2017'!K14</f>
        <v>0.63813229571984431</v>
      </c>
      <c r="H160" s="46"/>
      <c r="I160" s="46"/>
      <c r="J160" s="46"/>
      <c r="K160" s="46"/>
    </row>
    <row r="161" spans="1:11" x14ac:dyDescent="0.2">
      <c r="A161" s="37" t="s">
        <v>1</v>
      </c>
      <c r="B161" s="44">
        <f>'1995'!H14</f>
        <v>0.28080229226361031</v>
      </c>
      <c r="C161" s="44">
        <f>'2000'!H14</f>
        <v>0.26071428571428573</v>
      </c>
      <c r="D161" s="44">
        <f>'2005'!H14</f>
        <v>0.12121212121212122</v>
      </c>
      <c r="E161" s="44">
        <f>'2010'!H14</f>
        <v>0.17316017316017315</v>
      </c>
      <c r="F161" s="44">
        <f>'2012'!H14</f>
        <v>0.14049586776859505</v>
      </c>
      <c r="G161" s="44">
        <f>'2017'!H14</f>
        <v>0.15953307392996108</v>
      </c>
      <c r="H161" s="42"/>
      <c r="I161" s="42"/>
      <c r="J161" s="42"/>
      <c r="K161" s="42"/>
    </row>
    <row r="162" spans="1:11" x14ac:dyDescent="0.2">
      <c r="A162" s="37" t="s">
        <v>2</v>
      </c>
      <c r="B162" s="44">
        <f>'1995'!N14</f>
        <v>4.2979942693409739E-2</v>
      </c>
      <c r="C162" s="44">
        <f>'2000'!N14</f>
        <v>7.4999999999999997E-2</v>
      </c>
      <c r="D162" s="44">
        <f>'2005'!N14</f>
        <v>6.3973063973063973E-2</v>
      </c>
      <c r="E162" s="44">
        <f>'2010'!N14</f>
        <v>5.627705627705628E-2</v>
      </c>
      <c r="F162" s="44">
        <f>'2012'!N14</f>
        <v>4.9586776859504134E-2</v>
      </c>
      <c r="G162" s="44">
        <f>'2017'!N14</f>
        <v>7.7821011673151752E-2</v>
      </c>
      <c r="H162" s="42"/>
      <c r="I162" s="42"/>
      <c r="J162" s="42"/>
      <c r="K162" s="42"/>
    </row>
    <row r="163" spans="1:11" x14ac:dyDescent="0.2">
      <c r="A163" s="37" t="s">
        <v>6</v>
      </c>
      <c r="B163" s="44">
        <f>'1995'!Q14</f>
        <v>6.0171919770773637E-2</v>
      </c>
      <c r="C163" s="44">
        <f>'2000'!Q14</f>
        <v>0.05</v>
      </c>
      <c r="D163" s="44">
        <f>'2005'!Q14</f>
        <v>3.7037037037037035E-2</v>
      </c>
      <c r="E163" s="44">
        <f>'2010'!Q14</f>
        <v>9.5238095238095233E-2</v>
      </c>
      <c r="F163" s="44">
        <f>'2012'!Q14</f>
        <v>6.6115702479338845E-2</v>
      </c>
      <c r="G163" s="44">
        <f>'2017'!Q14</f>
        <v>5.4474708171206226E-2</v>
      </c>
      <c r="H163" s="42"/>
      <c r="I163" s="42"/>
      <c r="J163" s="42"/>
      <c r="K163" s="42"/>
    </row>
    <row r="164" spans="1:11" x14ac:dyDescent="0.2">
      <c r="A164" s="37" t="s">
        <v>51</v>
      </c>
      <c r="B164" s="44"/>
      <c r="C164" s="44"/>
      <c r="D164" s="44"/>
      <c r="E164" s="44"/>
      <c r="F164" s="44">
        <v>0</v>
      </c>
      <c r="G164" s="44">
        <f>'2017'!T14</f>
        <v>3.8910505836575876E-2</v>
      </c>
      <c r="H164" s="42"/>
      <c r="I164" s="42"/>
      <c r="J164" s="42"/>
      <c r="K164" s="42"/>
    </row>
    <row r="165" spans="1:11" x14ac:dyDescent="0.2">
      <c r="A165" s="37" t="s">
        <v>50</v>
      </c>
      <c r="B165" s="44"/>
      <c r="C165" s="44"/>
      <c r="D165" s="44"/>
      <c r="E165" s="44"/>
      <c r="F165" s="44">
        <f>'2012'!Z14</f>
        <v>8.2644628099173556E-3</v>
      </c>
      <c r="G165" s="44">
        <f>'2017'!AC14</f>
        <v>1.1673151750972763E-2</v>
      </c>
      <c r="H165" s="42"/>
      <c r="I165" s="42"/>
      <c r="J165" s="42"/>
      <c r="K165" s="42"/>
    </row>
    <row r="176" spans="1:11" s="5" customFormat="1" x14ac:dyDescent="0.2">
      <c r="A176" s="43" t="str">
        <f>CONCATENATE($J$1,'2012'!A15)</f>
        <v>Entwicklung 1995 - 2017 009-Herstelle</v>
      </c>
      <c r="E176" s="23"/>
      <c r="F176" s="23"/>
      <c r="G176" s="23"/>
    </row>
    <row r="177" spans="1:11" ht="4.5" customHeight="1" x14ac:dyDescent="0.2">
      <c r="A177" s="1"/>
      <c r="E177" s="3"/>
      <c r="F177" s="3"/>
      <c r="G177" s="3"/>
    </row>
    <row r="178" spans="1:11" ht="13.5" thickBot="1" x14ac:dyDescent="0.25">
      <c r="A178" s="39"/>
      <c r="B178" s="40">
        <v>1995</v>
      </c>
      <c r="C178" s="40">
        <v>2000</v>
      </c>
      <c r="D178" s="40">
        <v>2005</v>
      </c>
      <c r="E178" s="41">
        <v>2010</v>
      </c>
      <c r="F178" s="41">
        <v>2012</v>
      </c>
      <c r="G178" s="41">
        <v>2017</v>
      </c>
      <c r="H178" s="45"/>
      <c r="I178" s="45"/>
      <c r="J178" s="45"/>
      <c r="K178" s="45"/>
    </row>
    <row r="179" spans="1:11" x14ac:dyDescent="0.2">
      <c r="A179" s="37" t="s">
        <v>0</v>
      </c>
      <c r="B179" s="44">
        <f>'1995'!K15</f>
        <v>0.51754385964912286</v>
      </c>
      <c r="C179" s="44">
        <f>'2000'!K15</f>
        <v>0.51965065502183405</v>
      </c>
      <c r="D179" s="44">
        <f>'2005'!K15</f>
        <v>0.59615384615384615</v>
      </c>
      <c r="E179" s="44">
        <f>'2010'!K15</f>
        <v>0.52051282051282055</v>
      </c>
      <c r="F179" s="44">
        <f>'2012'!K15</f>
        <v>0.48461538461538461</v>
      </c>
      <c r="G179" s="44">
        <f>'2017'!K15</f>
        <v>0.55352480417754568</v>
      </c>
      <c r="H179" s="46"/>
      <c r="I179" s="46"/>
      <c r="J179" s="46"/>
      <c r="K179" s="46"/>
    </row>
    <row r="180" spans="1:11" x14ac:dyDescent="0.2">
      <c r="A180" s="37" t="s">
        <v>1</v>
      </c>
      <c r="B180" s="44">
        <f>'1995'!H15</f>
        <v>0.36842105263157893</v>
      </c>
      <c r="C180" s="44">
        <f>'2000'!H15</f>
        <v>0.35589519650655022</v>
      </c>
      <c r="D180" s="44">
        <f>'2005'!H15</f>
        <v>0.23717948717948717</v>
      </c>
      <c r="E180" s="44">
        <f>'2010'!H15</f>
        <v>0.29743589743589743</v>
      </c>
      <c r="F180" s="44">
        <f>'2012'!H15</f>
        <v>0.32051282051282054</v>
      </c>
      <c r="G180" s="44">
        <f>'2017'!H15</f>
        <v>0.25065274151436029</v>
      </c>
      <c r="H180" s="42"/>
      <c r="I180" s="42"/>
      <c r="J180" s="42"/>
      <c r="K180" s="42"/>
    </row>
    <row r="181" spans="1:11" x14ac:dyDescent="0.2">
      <c r="A181" s="37" t="s">
        <v>2</v>
      </c>
      <c r="B181" s="44">
        <f>'1995'!N15</f>
        <v>3.1578947368421054E-2</v>
      </c>
      <c r="C181" s="44">
        <f>'2000'!N15</f>
        <v>7.2052401746724892E-2</v>
      </c>
      <c r="D181" s="44">
        <f>'2005'!N15</f>
        <v>4.9145299145299144E-2</v>
      </c>
      <c r="E181" s="44">
        <f>'2010'!N15</f>
        <v>5.3846153846153849E-2</v>
      </c>
      <c r="F181" s="44">
        <f>'2012'!N15</f>
        <v>3.0769230769230771E-2</v>
      </c>
      <c r="G181" s="44">
        <f>'2017'!N15</f>
        <v>5.7441253263707574E-2</v>
      </c>
      <c r="H181" s="42"/>
      <c r="I181" s="42"/>
      <c r="J181" s="42"/>
      <c r="K181" s="42"/>
    </row>
    <row r="182" spans="1:11" x14ac:dyDescent="0.2">
      <c r="A182" s="37" t="s">
        <v>6</v>
      </c>
      <c r="B182" s="44">
        <f>'1995'!Q15</f>
        <v>7.5438596491228069E-2</v>
      </c>
      <c r="C182" s="44">
        <f>'2000'!Q15</f>
        <v>2.8384279475982533E-2</v>
      </c>
      <c r="D182" s="44">
        <f>'2005'!Q15</f>
        <v>5.5555555555555552E-2</v>
      </c>
      <c r="E182" s="44">
        <f>'2010'!Q15</f>
        <v>7.179487179487179E-2</v>
      </c>
      <c r="F182" s="44">
        <f>'2012'!Q15</f>
        <v>8.7179487179487175E-2</v>
      </c>
      <c r="G182" s="44">
        <f>'2017'!Q15</f>
        <v>5.7441253263707574E-2</v>
      </c>
      <c r="H182" s="42"/>
      <c r="I182" s="42"/>
      <c r="J182" s="42"/>
      <c r="K182" s="42"/>
    </row>
    <row r="183" spans="1:11" x14ac:dyDescent="0.2">
      <c r="A183" s="37" t="s">
        <v>51</v>
      </c>
      <c r="B183" s="44"/>
      <c r="C183" s="44"/>
      <c r="D183" s="44"/>
      <c r="E183" s="44"/>
      <c r="F183" s="44">
        <v>0</v>
      </c>
      <c r="G183" s="44">
        <f>'2017'!T15</f>
        <v>5.7441253263707574E-2</v>
      </c>
      <c r="H183" s="42"/>
      <c r="I183" s="42"/>
      <c r="J183" s="42"/>
      <c r="K183" s="42"/>
    </row>
    <row r="184" spans="1:11" x14ac:dyDescent="0.2">
      <c r="A184" s="37" t="s">
        <v>50</v>
      </c>
      <c r="B184" s="44"/>
      <c r="C184" s="44"/>
      <c r="D184" s="44"/>
      <c r="E184" s="44"/>
      <c r="F184" s="44">
        <f>'2012'!Z15</f>
        <v>7.6923076923076927E-3</v>
      </c>
      <c r="G184" s="44">
        <f>'2017'!AC15</f>
        <v>1.5665796344647518E-2</v>
      </c>
      <c r="H184" s="42"/>
      <c r="I184" s="42"/>
      <c r="J184" s="42"/>
      <c r="K184" s="42"/>
    </row>
    <row r="195" spans="1:11" s="5" customFormat="1" x14ac:dyDescent="0.2">
      <c r="A195" s="43" t="str">
        <f>CONCATENATE($J$1,'2012'!A16)</f>
        <v>Entwicklung 1995 - 2017 010-Jakobsberg</v>
      </c>
      <c r="E195" s="23"/>
      <c r="F195" s="23"/>
      <c r="G195" s="23"/>
    </row>
    <row r="196" spans="1:11" ht="4.5" customHeight="1" x14ac:dyDescent="0.2">
      <c r="A196" s="1"/>
      <c r="E196" s="3"/>
      <c r="F196" s="3"/>
      <c r="G196" s="3"/>
    </row>
    <row r="197" spans="1:11" ht="13.5" thickBot="1" x14ac:dyDescent="0.25">
      <c r="A197" s="39"/>
      <c r="B197" s="40">
        <v>1995</v>
      </c>
      <c r="C197" s="40">
        <v>2000</v>
      </c>
      <c r="D197" s="40">
        <v>2005</v>
      </c>
      <c r="E197" s="41">
        <v>2010</v>
      </c>
      <c r="F197" s="41">
        <v>2012</v>
      </c>
      <c r="G197" s="41">
        <v>2017</v>
      </c>
      <c r="H197" s="45"/>
      <c r="I197" s="45"/>
      <c r="J197" s="45"/>
      <c r="K197" s="45"/>
    </row>
    <row r="198" spans="1:11" x14ac:dyDescent="0.2">
      <c r="A198" s="37" t="s">
        <v>0</v>
      </c>
      <c r="B198" s="44">
        <f>'1995'!K16</f>
        <v>0.38787878787878788</v>
      </c>
      <c r="C198" s="44">
        <f>'2000'!K16</f>
        <v>0.46341463414634149</v>
      </c>
      <c r="D198" s="44">
        <f>'2005'!K16</f>
        <v>0.61184210526315785</v>
      </c>
      <c r="E198" s="44">
        <f>'2010'!K16</f>
        <v>0.6</v>
      </c>
      <c r="F198" s="44">
        <f>'2012'!K16</f>
        <v>0.55000000000000004</v>
      </c>
      <c r="G198" s="44">
        <f>'2017'!K16</f>
        <v>0.65277777777777779</v>
      </c>
      <c r="H198" s="46"/>
      <c r="I198" s="46"/>
      <c r="J198" s="46"/>
      <c r="K198" s="46"/>
    </row>
    <row r="199" spans="1:11" x14ac:dyDescent="0.2">
      <c r="A199" s="37" t="s">
        <v>1</v>
      </c>
      <c r="B199" s="44">
        <f>'1995'!H16</f>
        <v>0.31515151515151513</v>
      </c>
      <c r="C199" s="44">
        <f>'2000'!H16</f>
        <v>0.43089430894308944</v>
      </c>
      <c r="D199" s="44">
        <f>'2005'!H16</f>
        <v>0.28289473684210525</v>
      </c>
      <c r="E199" s="44">
        <f>'2010'!H16</f>
        <v>0.28888888888888886</v>
      </c>
      <c r="F199" s="44">
        <f>'2012'!H16</f>
        <v>0.31428571428571428</v>
      </c>
      <c r="G199" s="44">
        <f>'2017'!H16</f>
        <v>0.2638888888888889</v>
      </c>
      <c r="H199" s="42"/>
      <c r="I199" s="42"/>
      <c r="J199" s="42"/>
      <c r="K199" s="42"/>
    </row>
    <row r="200" spans="1:11" x14ac:dyDescent="0.2">
      <c r="A200" s="37" t="s">
        <v>2</v>
      </c>
      <c r="B200" s="44">
        <f>'1995'!N16</f>
        <v>0.16969696969696971</v>
      </c>
      <c r="C200" s="44">
        <f>'2000'!N16</f>
        <v>4.878048780487805E-2</v>
      </c>
      <c r="D200" s="44">
        <f>'2005'!N16</f>
        <v>1.9736842105263157E-2</v>
      </c>
      <c r="E200" s="44">
        <f>'2010'!N16</f>
        <v>7.4074074074074077E-3</v>
      </c>
      <c r="F200" s="44">
        <f>'2012'!N16</f>
        <v>2.8571428571428571E-2</v>
      </c>
      <c r="G200" s="44">
        <f>'2017'!N16</f>
        <v>3.4722222222222224E-2</v>
      </c>
      <c r="H200" s="42"/>
      <c r="I200" s="42"/>
      <c r="J200" s="42"/>
      <c r="K200" s="42"/>
    </row>
    <row r="201" spans="1:11" x14ac:dyDescent="0.2">
      <c r="A201" s="37" t="s">
        <v>6</v>
      </c>
      <c r="B201" s="44">
        <f>'1995'!Q16</f>
        <v>0.10909090909090909</v>
      </c>
      <c r="C201" s="44">
        <f>'2000'!Q16</f>
        <v>1.6260162601626018E-2</v>
      </c>
      <c r="D201" s="44">
        <f>'2005'!Q16</f>
        <v>4.6052631578947366E-2</v>
      </c>
      <c r="E201" s="44">
        <f>'2010'!Q16</f>
        <v>2.9629629629629631E-2</v>
      </c>
      <c r="F201" s="44">
        <f>'2012'!Q16</f>
        <v>0.05</v>
      </c>
      <c r="G201" s="44">
        <f>'2017'!Q16</f>
        <v>1.3888888888888888E-2</v>
      </c>
      <c r="H201" s="42"/>
      <c r="I201" s="42"/>
      <c r="J201" s="42"/>
      <c r="K201" s="42"/>
    </row>
    <row r="202" spans="1:11" x14ac:dyDescent="0.2">
      <c r="A202" s="37" t="s">
        <v>51</v>
      </c>
      <c r="B202" s="44"/>
      <c r="C202" s="44"/>
      <c r="D202" s="44"/>
      <c r="E202" s="44"/>
      <c r="F202" s="44">
        <v>0</v>
      </c>
      <c r="G202" s="44">
        <f>'2017'!T16</f>
        <v>6.9444444444444441E-3</v>
      </c>
      <c r="H202" s="42"/>
      <c r="I202" s="42"/>
      <c r="J202" s="42"/>
      <c r="K202" s="42"/>
    </row>
    <row r="203" spans="1:11" x14ac:dyDescent="0.2">
      <c r="A203" s="37" t="s">
        <v>50</v>
      </c>
      <c r="B203" s="44"/>
      <c r="C203" s="44"/>
      <c r="D203" s="44"/>
      <c r="E203" s="44"/>
      <c r="F203" s="44">
        <f>'2012'!Z16</f>
        <v>2.1428571428571429E-2</v>
      </c>
      <c r="G203" s="44">
        <f>'2017'!AC16</f>
        <v>2.0833333333333332E-2</v>
      </c>
      <c r="H203" s="42"/>
      <c r="I203" s="42"/>
      <c r="J203" s="42"/>
      <c r="K203" s="42"/>
    </row>
    <row r="214" spans="1:11" s="5" customFormat="1" x14ac:dyDescent="0.2">
      <c r="A214" s="43" t="str">
        <f>CONCATENATE($J$1,'2012'!A17)</f>
        <v>Entwicklung 1995 - 2017 011-Rothe</v>
      </c>
      <c r="E214" s="23"/>
      <c r="F214" s="23"/>
      <c r="G214" s="23"/>
    </row>
    <row r="215" spans="1:11" ht="4.5" customHeight="1" x14ac:dyDescent="0.2">
      <c r="A215" s="1"/>
      <c r="E215" s="3"/>
      <c r="F215" s="3"/>
      <c r="G215" s="3"/>
    </row>
    <row r="216" spans="1:11" ht="13.5" thickBot="1" x14ac:dyDescent="0.25">
      <c r="A216" s="39"/>
      <c r="B216" s="40">
        <v>1995</v>
      </c>
      <c r="C216" s="40">
        <v>2000</v>
      </c>
      <c r="D216" s="40">
        <v>2005</v>
      </c>
      <c r="E216" s="41">
        <v>2010</v>
      </c>
      <c r="F216" s="41">
        <v>2012</v>
      </c>
      <c r="G216" s="41">
        <v>2017</v>
      </c>
      <c r="H216" s="45"/>
      <c r="I216" s="45"/>
      <c r="J216" s="45"/>
      <c r="K216" s="45"/>
    </row>
    <row r="217" spans="1:11" x14ac:dyDescent="0.2">
      <c r="A217" s="37" t="s">
        <v>0</v>
      </c>
      <c r="B217" s="44">
        <f>'1995'!K17</f>
        <v>0.71134020618556704</v>
      </c>
      <c r="C217" s="44">
        <f>'2000'!K17</f>
        <v>0.67469879518072284</v>
      </c>
      <c r="D217" s="44">
        <f>'2005'!K17</f>
        <v>0.76136363636363635</v>
      </c>
      <c r="E217" s="44">
        <f>'2010'!K17</f>
        <v>0.651685393258427</v>
      </c>
      <c r="F217" s="44">
        <f>'2012'!K17</f>
        <v>0.5</v>
      </c>
      <c r="G217" s="44">
        <f>'2017'!K17</f>
        <v>0.65625</v>
      </c>
      <c r="H217" s="46"/>
      <c r="I217" s="46"/>
      <c r="J217" s="46"/>
      <c r="K217" s="46"/>
    </row>
    <row r="218" spans="1:11" x14ac:dyDescent="0.2">
      <c r="A218" s="37" t="s">
        <v>1</v>
      </c>
      <c r="B218" s="44">
        <f>'1995'!H17</f>
        <v>0.16494845360824742</v>
      </c>
      <c r="C218" s="44">
        <f>'2000'!H17</f>
        <v>0.21686746987951808</v>
      </c>
      <c r="D218" s="44">
        <f>'2005'!H17</f>
        <v>0.11363636363636363</v>
      </c>
      <c r="E218" s="44">
        <f>'2010'!H17</f>
        <v>0.19101123595505617</v>
      </c>
      <c r="F218" s="44">
        <f>'2012'!H17</f>
        <v>0.3</v>
      </c>
      <c r="G218" s="44">
        <f>'2017'!H17</f>
        <v>0.20833333333333334</v>
      </c>
      <c r="H218" s="42"/>
      <c r="I218" s="42"/>
      <c r="J218" s="42"/>
      <c r="K218" s="42"/>
    </row>
    <row r="219" spans="1:11" x14ac:dyDescent="0.2">
      <c r="A219" s="37" t="s">
        <v>2</v>
      </c>
      <c r="B219" s="44">
        <f>'1995'!N17</f>
        <v>3.0927835051546393E-2</v>
      </c>
      <c r="C219" s="44">
        <f>'2000'!N17</f>
        <v>8.4337349397590355E-2</v>
      </c>
      <c r="D219" s="44">
        <f>'2005'!N17</f>
        <v>9.0909090909090912E-2</v>
      </c>
      <c r="E219" s="44">
        <f>'2010'!N17</f>
        <v>3.3707865168539325E-2</v>
      </c>
      <c r="F219" s="44">
        <f>'2012'!N17</f>
        <v>2.2222222222222223E-2</v>
      </c>
      <c r="G219" s="44">
        <f>'2017'!N17</f>
        <v>7.2916666666666671E-2</v>
      </c>
      <c r="H219" s="42"/>
      <c r="I219" s="42"/>
      <c r="J219" s="42"/>
      <c r="K219" s="42"/>
    </row>
    <row r="220" spans="1:11" x14ac:dyDescent="0.2">
      <c r="A220" s="37" t="s">
        <v>6</v>
      </c>
      <c r="B220" s="44">
        <f>'1995'!Q17</f>
        <v>8.247422680412371E-2</v>
      </c>
      <c r="C220" s="44">
        <f>'2000'!Q17</f>
        <v>1.2048192771084338E-2</v>
      </c>
      <c r="D220" s="44">
        <f>'2005'!Q17</f>
        <v>0</v>
      </c>
      <c r="E220" s="44">
        <f>'2010'!Q17</f>
        <v>7.8651685393258425E-2</v>
      </c>
      <c r="F220" s="44">
        <f>'2012'!Q17</f>
        <v>0.1</v>
      </c>
      <c r="G220" s="44">
        <f>'2017'!Q17</f>
        <v>5.2083333333333336E-2</v>
      </c>
      <c r="H220" s="42"/>
      <c r="I220" s="42"/>
      <c r="J220" s="42"/>
      <c r="K220" s="42"/>
    </row>
    <row r="221" spans="1:11" x14ac:dyDescent="0.2">
      <c r="A221" s="37" t="s">
        <v>51</v>
      </c>
      <c r="B221" s="44"/>
      <c r="C221" s="44"/>
      <c r="D221" s="44"/>
      <c r="E221" s="44"/>
      <c r="F221" s="44">
        <v>0</v>
      </c>
      <c r="G221" s="44">
        <f>'2017'!T17</f>
        <v>0</v>
      </c>
      <c r="H221" s="42"/>
      <c r="I221" s="42"/>
      <c r="J221" s="42"/>
      <c r="K221" s="42"/>
    </row>
    <row r="222" spans="1:11" x14ac:dyDescent="0.2">
      <c r="A222" s="37" t="s">
        <v>50</v>
      </c>
      <c r="B222" s="44"/>
      <c r="C222" s="44"/>
      <c r="D222" s="44"/>
      <c r="E222" s="44"/>
      <c r="F222" s="44">
        <f>'2012'!Z17</f>
        <v>2.2222222222222223E-2</v>
      </c>
      <c r="G222" s="44">
        <f>'2017'!AC17</f>
        <v>1.0416666666666666E-2</v>
      </c>
      <c r="H222" s="42"/>
      <c r="I222" s="42"/>
      <c r="J222" s="42"/>
      <c r="K222" s="42"/>
    </row>
    <row r="233" spans="1:11" s="5" customFormat="1" x14ac:dyDescent="0.2">
      <c r="A233" s="43" t="str">
        <f>CONCATENATE($J$1,'2012'!A18)</f>
        <v>Entwicklung 1995 - 2017 012-Tietelsen</v>
      </c>
      <c r="E233" s="23"/>
      <c r="F233" s="23"/>
      <c r="G233" s="23"/>
    </row>
    <row r="234" spans="1:11" ht="4.5" customHeight="1" x14ac:dyDescent="0.2">
      <c r="A234" s="1"/>
      <c r="E234" s="3"/>
      <c r="F234" s="3"/>
      <c r="G234" s="3"/>
    </row>
    <row r="235" spans="1:11" ht="13.5" thickBot="1" x14ac:dyDescent="0.25">
      <c r="A235" s="39"/>
      <c r="B235" s="40">
        <v>1995</v>
      </c>
      <c r="C235" s="40">
        <v>2000</v>
      </c>
      <c r="D235" s="40">
        <v>2005</v>
      </c>
      <c r="E235" s="41">
        <v>2010</v>
      </c>
      <c r="F235" s="41">
        <v>2012</v>
      </c>
      <c r="G235" s="41">
        <v>2017</v>
      </c>
      <c r="H235" s="45"/>
      <c r="I235" s="45"/>
      <c r="J235" s="45"/>
      <c r="K235" s="45"/>
    </row>
    <row r="236" spans="1:11" x14ac:dyDescent="0.2">
      <c r="A236" s="37" t="s">
        <v>0</v>
      </c>
      <c r="B236" s="44">
        <f>'1995'!K18</f>
        <v>0.69117647058823528</v>
      </c>
      <c r="C236" s="44">
        <f>'2000'!K18</f>
        <v>0.73728813559322037</v>
      </c>
      <c r="D236" s="44">
        <f>'2005'!K18</f>
        <v>0.81632653061224492</v>
      </c>
      <c r="E236" s="44">
        <f>'2010'!K18</f>
        <v>0.65413533834586468</v>
      </c>
      <c r="F236" s="44">
        <f>'2012'!K18</f>
        <v>0.71186440677966101</v>
      </c>
      <c r="G236" s="44">
        <f>'2017'!K18</f>
        <v>0.62773722627737227</v>
      </c>
      <c r="H236" s="46"/>
      <c r="I236" s="46"/>
      <c r="J236" s="46"/>
      <c r="K236" s="46"/>
    </row>
    <row r="237" spans="1:11" x14ac:dyDescent="0.2">
      <c r="A237" s="37" t="s">
        <v>1</v>
      </c>
      <c r="B237" s="44">
        <f>'1995'!H18</f>
        <v>0.22794117647058823</v>
      </c>
      <c r="C237" s="44">
        <f>'2000'!H18</f>
        <v>0.1864406779661017</v>
      </c>
      <c r="D237" s="44">
        <f>'2005'!H18</f>
        <v>0.10884353741496598</v>
      </c>
      <c r="E237" s="44">
        <f>'2010'!H18</f>
        <v>0.24060150375939848</v>
      </c>
      <c r="F237" s="44">
        <f>'2012'!H18</f>
        <v>0.1864406779661017</v>
      </c>
      <c r="G237" s="44">
        <f>'2017'!H18</f>
        <v>0.19708029197080293</v>
      </c>
      <c r="H237" s="42"/>
      <c r="I237" s="42"/>
      <c r="J237" s="42"/>
      <c r="K237" s="42"/>
    </row>
    <row r="238" spans="1:11" x14ac:dyDescent="0.2">
      <c r="A238" s="37" t="s">
        <v>2</v>
      </c>
      <c r="B238" s="44">
        <f>'1995'!N18</f>
        <v>2.2058823529411766E-2</v>
      </c>
      <c r="C238" s="44">
        <f>'2000'!N18</f>
        <v>6.7796610169491525E-2</v>
      </c>
      <c r="D238" s="44">
        <f>'2005'!N18</f>
        <v>2.7210884353741496E-2</v>
      </c>
      <c r="E238" s="44">
        <f>'2010'!N18</f>
        <v>6.0150375939849621E-2</v>
      </c>
      <c r="F238" s="44">
        <f>'2012'!N18</f>
        <v>4.2372881355932202E-2</v>
      </c>
      <c r="G238" s="44">
        <f>'2017'!N18</f>
        <v>8.7591240875912413E-2</v>
      </c>
      <c r="H238" s="42"/>
      <c r="I238" s="42"/>
      <c r="J238" s="42"/>
      <c r="K238" s="42"/>
    </row>
    <row r="239" spans="1:11" x14ac:dyDescent="0.2">
      <c r="A239" s="37" t="s">
        <v>6</v>
      </c>
      <c r="B239" s="44">
        <f>'1995'!Q18</f>
        <v>5.8823529411764705E-2</v>
      </c>
      <c r="C239" s="44">
        <f>'2000'!Q18</f>
        <v>0</v>
      </c>
      <c r="D239" s="44">
        <f>'2005'!Q18</f>
        <v>1.3605442176870748E-2</v>
      </c>
      <c r="E239" s="44">
        <f>'2010'!Q18</f>
        <v>0</v>
      </c>
      <c r="F239" s="44">
        <f>'2012'!Q18</f>
        <v>8.4745762711864406E-3</v>
      </c>
      <c r="G239" s="44">
        <f>'2017'!Q18</f>
        <v>2.9197080291970802E-2</v>
      </c>
      <c r="H239" s="42"/>
      <c r="I239" s="42"/>
      <c r="J239" s="42"/>
      <c r="K239" s="42"/>
    </row>
    <row r="240" spans="1:11" x14ac:dyDescent="0.2">
      <c r="A240" s="37" t="s">
        <v>51</v>
      </c>
      <c r="B240" s="44"/>
      <c r="C240" s="44"/>
      <c r="D240" s="44"/>
      <c r="E240" s="44"/>
      <c r="F240" s="44">
        <v>0</v>
      </c>
      <c r="G240" s="44">
        <f>'2017'!T18</f>
        <v>2.9197080291970802E-2</v>
      </c>
      <c r="H240" s="42"/>
      <c r="I240" s="42"/>
      <c r="J240" s="42"/>
      <c r="K240" s="42"/>
    </row>
    <row r="241" spans="1:11" x14ac:dyDescent="0.2">
      <c r="A241" s="37" t="s">
        <v>50</v>
      </c>
      <c r="B241" s="44"/>
      <c r="C241" s="44"/>
      <c r="D241" s="44"/>
      <c r="E241" s="44"/>
      <c r="F241" s="44">
        <f>'2012'!Z18</f>
        <v>1.6949152542372881E-2</v>
      </c>
      <c r="G241" s="44">
        <f>'2017'!AC18</f>
        <v>2.9197080291970802E-2</v>
      </c>
      <c r="H241" s="42"/>
      <c r="I241" s="42"/>
      <c r="J241" s="42"/>
      <c r="K241" s="42"/>
    </row>
    <row r="252" spans="1:11" s="5" customFormat="1" x14ac:dyDescent="0.2">
      <c r="A252" s="43" t="str">
        <f>CONCATENATE($J$1,'2012'!A19)</f>
        <v>Entwicklung 1995 - 2017 013-Wehrden</v>
      </c>
      <c r="E252" s="23"/>
      <c r="F252" s="23"/>
      <c r="G252" s="23"/>
    </row>
    <row r="253" spans="1:11" ht="4.5" customHeight="1" x14ac:dyDescent="0.2">
      <c r="A253" s="1"/>
      <c r="E253" s="3"/>
      <c r="F253" s="3"/>
      <c r="G253" s="3"/>
    </row>
    <row r="254" spans="1:11" ht="13.5" thickBot="1" x14ac:dyDescent="0.25">
      <c r="A254" s="39"/>
      <c r="B254" s="40">
        <v>1995</v>
      </c>
      <c r="C254" s="40">
        <v>2000</v>
      </c>
      <c r="D254" s="40">
        <v>2005</v>
      </c>
      <c r="E254" s="41">
        <v>2010</v>
      </c>
      <c r="F254" s="41">
        <v>2012</v>
      </c>
      <c r="G254" s="41">
        <v>2017</v>
      </c>
      <c r="H254" s="45"/>
      <c r="I254" s="45"/>
      <c r="J254" s="45"/>
      <c r="K254" s="45"/>
    </row>
    <row r="255" spans="1:11" x14ac:dyDescent="0.2">
      <c r="A255" s="37" t="s">
        <v>0</v>
      </c>
      <c r="B255" s="44">
        <f>'1995'!K19</f>
        <v>0.58078602620087338</v>
      </c>
      <c r="C255" s="44">
        <f>'2000'!K19</f>
        <v>0.55778894472361806</v>
      </c>
      <c r="D255" s="44">
        <f>'2005'!K19</f>
        <v>0.62469733656174331</v>
      </c>
      <c r="E255" s="44">
        <f>'2010'!K19</f>
        <v>0.55840455840455838</v>
      </c>
      <c r="F255" s="44">
        <f>'2012'!K19</f>
        <v>0.5</v>
      </c>
      <c r="G255" s="44">
        <f>'2017'!K19</f>
        <v>0.58571428571428574</v>
      </c>
      <c r="H255" s="46"/>
      <c r="I255" s="46"/>
      <c r="J255" s="46"/>
      <c r="K255" s="46"/>
    </row>
    <row r="256" spans="1:11" x14ac:dyDescent="0.2">
      <c r="A256" s="37" t="s">
        <v>1</v>
      </c>
      <c r="B256" s="44">
        <f>'1995'!H19</f>
        <v>0.26855895196506552</v>
      </c>
      <c r="C256" s="44">
        <f>'2000'!H19</f>
        <v>0.28643216080402012</v>
      </c>
      <c r="D256" s="44">
        <f>'2005'!H19</f>
        <v>0.19612590799031476</v>
      </c>
      <c r="E256" s="44">
        <f>'2010'!H19</f>
        <v>0.21937321937321938</v>
      </c>
      <c r="F256" s="44">
        <f>'2012'!H19</f>
        <v>0.25815217391304346</v>
      </c>
      <c r="G256" s="44">
        <f>'2017'!H19</f>
        <v>0.22285714285714286</v>
      </c>
      <c r="H256" s="42"/>
      <c r="I256" s="42"/>
      <c r="J256" s="42"/>
      <c r="K256" s="42"/>
    </row>
    <row r="257" spans="1:11" x14ac:dyDescent="0.2">
      <c r="A257" s="37" t="s">
        <v>2</v>
      </c>
      <c r="B257" s="44">
        <f>'1995'!N19</f>
        <v>2.6200873362445413E-2</v>
      </c>
      <c r="C257" s="44">
        <f>'2000'!N19</f>
        <v>5.0251256281407038E-2</v>
      </c>
      <c r="D257" s="44">
        <f>'2005'!N19</f>
        <v>5.0847457627118647E-2</v>
      </c>
      <c r="E257" s="44">
        <f>'2010'!N19</f>
        <v>4.5584045584045586E-2</v>
      </c>
      <c r="F257" s="44">
        <f>'2012'!N19</f>
        <v>6.25E-2</v>
      </c>
      <c r="G257" s="44">
        <f>'2017'!N19</f>
        <v>0.08</v>
      </c>
      <c r="H257" s="42"/>
      <c r="I257" s="42"/>
      <c r="J257" s="42"/>
      <c r="K257" s="42"/>
    </row>
    <row r="258" spans="1:11" x14ac:dyDescent="0.2">
      <c r="A258" s="37" t="s">
        <v>6</v>
      </c>
      <c r="B258" s="44">
        <f>'1995'!Q19</f>
        <v>9.3886462882096067E-2</v>
      </c>
      <c r="C258" s="44">
        <f>'2000'!Q19</f>
        <v>6.78391959798995E-2</v>
      </c>
      <c r="D258" s="44">
        <f>'2005'!Q19</f>
        <v>8.2324455205811137E-2</v>
      </c>
      <c r="E258" s="44">
        <f>'2010'!Q19</f>
        <v>0.12535612535612536</v>
      </c>
      <c r="F258" s="44">
        <f>'2012'!Q19</f>
        <v>0.12771739130434784</v>
      </c>
      <c r="G258" s="44">
        <f>'2017'!Q19</f>
        <v>5.1428571428571428E-2</v>
      </c>
      <c r="H258" s="42"/>
      <c r="I258" s="42"/>
      <c r="J258" s="42"/>
      <c r="K258" s="42"/>
    </row>
    <row r="259" spans="1:11" x14ac:dyDescent="0.2">
      <c r="A259" s="37" t="s">
        <v>51</v>
      </c>
      <c r="B259" s="44"/>
      <c r="C259" s="44"/>
      <c r="D259" s="44"/>
      <c r="E259" s="44"/>
      <c r="F259" s="44">
        <v>0</v>
      </c>
      <c r="G259" s="44">
        <f>'2017'!T19</f>
        <v>2.2857142857142857E-2</v>
      </c>
      <c r="H259" s="42"/>
      <c r="I259" s="42"/>
      <c r="J259" s="42"/>
      <c r="K259" s="42"/>
    </row>
    <row r="260" spans="1:11" x14ac:dyDescent="0.2">
      <c r="A260" s="37" t="s">
        <v>50</v>
      </c>
      <c r="B260" s="44"/>
      <c r="C260" s="44"/>
      <c r="D260" s="44"/>
      <c r="E260" s="44"/>
      <c r="F260" s="44">
        <f>'2012'!Z19</f>
        <v>1.6304347826086956E-2</v>
      </c>
      <c r="G260" s="44">
        <f>'2017'!AC19</f>
        <v>2.5714285714285714E-2</v>
      </c>
      <c r="H260" s="42"/>
      <c r="I260" s="42"/>
      <c r="J260" s="42"/>
      <c r="K260" s="42"/>
    </row>
    <row r="271" spans="1:11" s="5" customFormat="1" x14ac:dyDescent="0.2">
      <c r="A271" s="43" t="str">
        <f>CONCATENATE($J$1,'2012'!A20)</f>
        <v>Entwicklung 1995 - 2017 014-Würgassen</v>
      </c>
      <c r="E271" s="23"/>
      <c r="F271" s="23"/>
      <c r="G271" s="23"/>
    </row>
    <row r="272" spans="1:11" ht="4.5" customHeight="1" x14ac:dyDescent="0.2">
      <c r="A272" s="1"/>
      <c r="E272" s="3"/>
      <c r="F272" s="3"/>
      <c r="G272" s="3"/>
    </row>
    <row r="273" spans="1:11" ht="13.5" thickBot="1" x14ac:dyDescent="0.25">
      <c r="A273" s="39"/>
      <c r="B273" s="40">
        <v>1995</v>
      </c>
      <c r="C273" s="40">
        <v>2000</v>
      </c>
      <c r="D273" s="40">
        <v>2005</v>
      </c>
      <c r="E273" s="41">
        <v>2010</v>
      </c>
      <c r="F273" s="41">
        <v>2012</v>
      </c>
      <c r="G273" s="41">
        <v>2017</v>
      </c>
      <c r="H273" s="45"/>
      <c r="I273" s="45"/>
      <c r="J273" s="45"/>
      <c r="K273" s="45"/>
    </row>
    <row r="274" spans="1:11" x14ac:dyDescent="0.2">
      <c r="A274" s="37" t="s">
        <v>0</v>
      </c>
      <c r="B274" s="44">
        <f>'1995'!K20</f>
        <v>0.4607329842931937</v>
      </c>
      <c r="C274" s="44">
        <f>'2000'!K20</f>
        <v>0.46394230769230771</v>
      </c>
      <c r="D274" s="44">
        <f>'2005'!K20</f>
        <v>0.53078556263269638</v>
      </c>
      <c r="E274" s="44">
        <f>'2010'!K20</f>
        <v>0.47354497354497355</v>
      </c>
      <c r="F274" s="44">
        <f>'2012'!K20</f>
        <v>0.41530054644808745</v>
      </c>
      <c r="G274" s="44">
        <f>'2017'!K20</f>
        <v>0.52094240837696337</v>
      </c>
      <c r="H274" s="46"/>
      <c r="I274" s="46"/>
      <c r="J274" s="46"/>
      <c r="K274" s="46"/>
    </row>
    <row r="275" spans="1:11" x14ac:dyDescent="0.2">
      <c r="A275" s="37" t="s">
        <v>1</v>
      </c>
      <c r="B275" s="44">
        <f>'1995'!H20</f>
        <v>0.39790575916230364</v>
      </c>
      <c r="C275" s="44">
        <f>'2000'!H20</f>
        <v>0.41826923076923078</v>
      </c>
      <c r="D275" s="44">
        <f>'2005'!H20</f>
        <v>0.30573248407643311</v>
      </c>
      <c r="E275" s="44">
        <f>'2010'!H20</f>
        <v>0.35449735449735448</v>
      </c>
      <c r="F275" s="44">
        <f>'2012'!H20</f>
        <v>0.41256830601092898</v>
      </c>
      <c r="G275" s="44">
        <f>'2017'!H20</f>
        <v>0.30366492146596857</v>
      </c>
      <c r="H275" s="42"/>
      <c r="I275" s="42"/>
      <c r="J275" s="42"/>
      <c r="K275" s="42"/>
    </row>
    <row r="276" spans="1:11" x14ac:dyDescent="0.2">
      <c r="A276" s="37" t="s">
        <v>2</v>
      </c>
      <c r="B276" s="44">
        <f>'1995'!N20</f>
        <v>9.947643979057591E-2</v>
      </c>
      <c r="C276" s="44">
        <f>'2000'!N20</f>
        <v>9.1346153846153841E-2</v>
      </c>
      <c r="D276" s="44">
        <f>'2005'!N20</f>
        <v>9.5541401273885357E-2</v>
      </c>
      <c r="E276" s="44">
        <f>'2010'!N20</f>
        <v>5.0264550264550262E-2</v>
      </c>
      <c r="F276" s="44">
        <f>'2012'!N20</f>
        <v>4.9180327868852458E-2</v>
      </c>
      <c r="G276" s="44">
        <f>'2017'!N20</f>
        <v>7.0680628272251314E-2</v>
      </c>
      <c r="H276" s="42"/>
      <c r="I276" s="42"/>
      <c r="J276" s="42"/>
      <c r="K276" s="42"/>
    </row>
    <row r="277" spans="1:11" x14ac:dyDescent="0.2">
      <c r="A277" s="37" t="s">
        <v>6</v>
      </c>
      <c r="B277" s="44">
        <f>'1995'!Q20</f>
        <v>2.9668411867364748E-2</v>
      </c>
      <c r="C277" s="44">
        <f>'2000'!Q20</f>
        <v>1.6826923076923076E-2</v>
      </c>
      <c r="D277" s="44">
        <f>'2005'!Q20</f>
        <v>2.9723991507430998E-2</v>
      </c>
      <c r="E277" s="44">
        <f>'2010'!Q20</f>
        <v>8.2010582010582006E-2</v>
      </c>
      <c r="F277" s="44">
        <f>'2012'!Q20</f>
        <v>3.0054644808743168E-2</v>
      </c>
      <c r="G277" s="44">
        <f>'2017'!Q20</f>
        <v>2.6178010471204188E-2</v>
      </c>
      <c r="H277" s="42"/>
      <c r="I277" s="42"/>
      <c r="J277" s="42"/>
      <c r="K277" s="42"/>
    </row>
    <row r="278" spans="1:11" x14ac:dyDescent="0.2">
      <c r="A278" s="37" t="s">
        <v>51</v>
      </c>
      <c r="B278" s="44"/>
      <c r="C278" s="44"/>
      <c r="D278" s="44"/>
      <c r="E278" s="44"/>
      <c r="F278" s="44">
        <v>0</v>
      </c>
      <c r="G278" s="44">
        <f>'2017'!T20</f>
        <v>5.4973821989528798E-2</v>
      </c>
      <c r="H278" s="42"/>
      <c r="I278" s="42"/>
      <c r="J278" s="42"/>
      <c r="K278" s="42"/>
    </row>
    <row r="279" spans="1:11" x14ac:dyDescent="0.2">
      <c r="A279" s="37" t="s">
        <v>50</v>
      </c>
      <c r="B279" s="44"/>
      <c r="C279" s="44"/>
      <c r="D279" s="44"/>
      <c r="E279" s="44"/>
      <c r="F279" s="44">
        <f>'2012'!Z20</f>
        <v>2.185792349726776E-2</v>
      </c>
      <c r="G279" s="44">
        <f>'2017'!AC20</f>
        <v>1.5706806282722512E-2</v>
      </c>
      <c r="H279" s="42"/>
      <c r="I279" s="42"/>
      <c r="J279" s="42"/>
      <c r="K279" s="42"/>
    </row>
    <row r="290" spans="1:11" s="5" customFormat="1" x14ac:dyDescent="0.2">
      <c r="A290" s="43" t="str">
        <f>CONCATENATE($J$1,'2012'!A21)</f>
        <v>Entwicklung 1995 - 2017 100-Briefwahl Kernstadt</v>
      </c>
      <c r="E290" s="23"/>
      <c r="F290" s="23"/>
      <c r="G290" s="23"/>
    </row>
    <row r="291" spans="1:11" ht="4.5" customHeight="1" x14ac:dyDescent="0.2">
      <c r="A291" s="1"/>
      <c r="E291" s="3"/>
      <c r="F291" s="3"/>
      <c r="G291" s="3"/>
    </row>
    <row r="292" spans="1:11" ht="13.5" thickBot="1" x14ac:dyDescent="0.25">
      <c r="A292" s="39"/>
      <c r="B292" s="40">
        <v>1995</v>
      </c>
      <c r="C292" s="40">
        <v>2000</v>
      </c>
      <c r="D292" s="40">
        <v>2005</v>
      </c>
      <c r="E292" s="41">
        <v>2010</v>
      </c>
      <c r="F292" s="41">
        <v>2012</v>
      </c>
      <c r="G292" s="41">
        <v>2017</v>
      </c>
      <c r="H292" s="45"/>
      <c r="I292" s="45"/>
      <c r="J292" s="45"/>
      <c r="K292" s="45"/>
    </row>
    <row r="293" spans="1:11" x14ac:dyDescent="0.2">
      <c r="A293" s="37" t="s">
        <v>0</v>
      </c>
      <c r="B293" s="44">
        <f>'1995'!K21</f>
        <v>0.59322033898305082</v>
      </c>
      <c r="C293" s="44">
        <f>'2000'!K21</f>
        <v>0.53413654618473894</v>
      </c>
      <c r="D293" s="44">
        <f>'2005'!K21</f>
        <v>0.63309352517985606</v>
      </c>
      <c r="E293" s="44">
        <f>'2010'!K21</f>
        <v>0.5451559934318555</v>
      </c>
      <c r="F293" s="44">
        <f>'2012'!K21</f>
        <v>0.54813359528487227</v>
      </c>
      <c r="G293" s="44">
        <f>'2017'!K21</f>
        <v>0.58509142053445851</v>
      </c>
      <c r="H293" s="46"/>
      <c r="I293" s="46"/>
      <c r="J293" s="46"/>
      <c r="K293" s="46"/>
    </row>
    <row r="294" spans="1:11" x14ac:dyDescent="0.2">
      <c r="A294" s="37" t="s">
        <v>1</v>
      </c>
      <c r="B294" s="44">
        <f>'1995'!H21</f>
        <v>0.27542372881355931</v>
      </c>
      <c r="C294" s="44">
        <f>'2000'!H21</f>
        <v>0.28112449799196787</v>
      </c>
      <c r="D294" s="44">
        <f>'2005'!H21</f>
        <v>0.18345323741007194</v>
      </c>
      <c r="E294" s="44">
        <f>'2010'!H21</f>
        <v>0.23152709359605911</v>
      </c>
      <c r="F294" s="44">
        <f>'2012'!H21</f>
        <v>0.27897838899803534</v>
      </c>
      <c r="G294" s="44">
        <f>'2017'!H21</f>
        <v>0.23066104078762306</v>
      </c>
      <c r="H294" s="42"/>
      <c r="I294" s="42"/>
      <c r="J294" s="42"/>
      <c r="K294" s="42"/>
    </row>
    <row r="295" spans="1:11" x14ac:dyDescent="0.2">
      <c r="A295" s="37" t="s">
        <v>2</v>
      </c>
      <c r="B295" s="44">
        <f>'1995'!N21</f>
        <v>7.4152542372881353E-2</v>
      </c>
      <c r="C295" s="44">
        <f>'2000'!N21</f>
        <v>0.11244979919678715</v>
      </c>
      <c r="D295" s="44">
        <f>'2005'!N21</f>
        <v>9.3525179856115109E-2</v>
      </c>
      <c r="E295" s="44">
        <f>'2010'!N21</f>
        <v>8.8669950738916259E-2</v>
      </c>
      <c r="F295" s="44">
        <f>'2012'!N21</f>
        <v>4.7151277013752456E-2</v>
      </c>
      <c r="G295" s="44">
        <f>'2017'!N21</f>
        <v>8.1575246132208151E-2</v>
      </c>
      <c r="H295" s="42"/>
      <c r="I295" s="42"/>
      <c r="J295" s="42"/>
      <c r="K295" s="42"/>
    </row>
    <row r="296" spans="1:11" x14ac:dyDescent="0.2">
      <c r="A296" s="37" t="s">
        <v>6</v>
      </c>
      <c r="B296" s="44">
        <f>'1995'!Q21</f>
        <v>5.7203389830508475E-2</v>
      </c>
      <c r="C296" s="44">
        <f>'2000'!Q21</f>
        <v>4.0160642570281124E-2</v>
      </c>
      <c r="D296" s="44">
        <f>'2005'!Q21</f>
        <v>5.2158273381294966E-2</v>
      </c>
      <c r="E296" s="44">
        <f>'2010'!Q21</f>
        <v>5.7471264367816091E-2</v>
      </c>
      <c r="F296" s="44">
        <f>'2012'!Q21</f>
        <v>5.50098231827112E-2</v>
      </c>
      <c r="G296" s="44">
        <f>'2017'!Q21</f>
        <v>3.5161744022503515E-2</v>
      </c>
      <c r="H296" s="42"/>
      <c r="I296" s="42"/>
      <c r="J296" s="42"/>
      <c r="K296" s="42"/>
    </row>
    <row r="297" spans="1:11" x14ac:dyDescent="0.2">
      <c r="A297" s="37" t="s">
        <v>51</v>
      </c>
      <c r="B297" s="44"/>
      <c r="C297" s="44"/>
      <c r="D297" s="44"/>
      <c r="E297" s="44"/>
      <c r="F297" s="44">
        <v>0</v>
      </c>
      <c r="G297" s="44">
        <f>'2017'!T21</f>
        <v>3.2348804500703238E-2</v>
      </c>
      <c r="H297" s="42"/>
      <c r="I297" s="42"/>
      <c r="J297" s="42"/>
      <c r="K297" s="42"/>
    </row>
    <row r="298" spans="1:11" x14ac:dyDescent="0.2">
      <c r="A298" s="37" t="s">
        <v>50</v>
      </c>
      <c r="B298" s="44"/>
      <c r="C298" s="44"/>
      <c r="D298" s="44"/>
      <c r="E298" s="44"/>
      <c r="F298" s="44">
        <f>'2012'!Z21</f>
        <v>1.5717092337917484E-2</v>
      </c>
      <c r="G298" s="44">
        <f>'2017'!AC21</f>
        <v>2.1097046413502109E-2</v>
      </c>
      <c r="H298" s="42"/>
      <c r="I298" s="42"/>
      <c r="J298" s="42"/>
      <c r="K298" s="42"/>
    </row>
    <row r="309" spans="1:11" s="5" customFormat="1" x14ac:dyDescent="0.2">
      <c r="A309" s="43" t="str">
        <f>CONCATENATE($J$1,'2012'!A22)</f>
        <v>Entwicklung 1995 - 2017 200-Briefwahl Ortschaften</v>
      </c>
      <c r="E309" s="23"/>
      <c r="F309" s="23"/>
      <c r="G309" s="23"/>
    </row>
    <row r="310" spans="1:11" ht="4.5" customHeight="1" x14ac:dyDescent="0.2">
      <c r="A310" s="1"/>
      <c r="E310" s="3"/>
      <c r="F310" s="3"/>
      <c r="G310" s="3"/>
    </row>
    <row r="311" spans="1:11" ht="13.5" thickBot="1" x14ac:dyDescent="0.25">
      <c r="A311" s="39"/>
      <c r="B311" s="40">
        <v>1995</v>
      </c>
      <c r="C311" s="40">
        <v>2000</v>
      </c>
      <c r="D311" s="40">
        <v>2005</v>
      </c>
      <c r="E311" s="41">
        <v>2010</v>
      </c>
      <c r="F311" s="41">
        <v>2012</v>
      </c>
      <c r="G311" s="41">
        <v>2017</v>
      </c>
      <c r="H311" s="45"/>
      <c r="I311" s="45"/>
      <c r="J311" s="45"/>
      <c r="K311" s="45"/>
    </row>
    <row r="312" spans="1:11" x14ac:dyDescent="0.2">
      <c r="A312" s="37" t="s">
        <v>0</v>
      </c>
      <c r="B312" s="44">
        <f>'1995'!K22</f>
        <v>0.63559322033898302</v>
      </c>
      <c r="C312" s="44">
        <f>'2000'!K22</f>
        <v>0.57520325203252032</v>
      </c>
      <c r="D312" s="44">
        <f>'2005'!K22</f>
        <v>0.65255731922398585</v>
      </c>
      <c r="E312" s="44">
        <f>'2010'!K22</f>
        <v>0.55887230514096187</v>
      </c>
      <c r="F312" s="44">
        <f>'2012'!K22</f>
        <v>0.54181818181818187</v>
      </c>
      <c r="G312" s="44">
        <f>'2017'!K22</f>
        <v>0.55584756898817345</v>
      </c>
      <c r="H312" s="46"/>
      <c r="I312" s="46"/>
      <c r="J312" s="46"/>
      <c r="K312" s="46"/>
    </row>
    <row r="313" spans="1:11" x14ac:dyDescent="0.2">
      <c r="A313" s="37" t="s">
        <v>1</v>
      </c>
      <c r="B313" s="44">
        <f>'1995'!H22</f>
        <v>0.2309322033898305</v>
      </c>
      <c r="C313" s="44">
        <f>'2000'!H22</f>
        <v>0.26626016260162599</v>
      </c>
      <c r="D313" s="44">
        <f>'2005'!H22</f>
        <v>0.21164021164021163</v>
      </c>
      <c r="E313" s="44">
        <f>'2010'!H22</f>
        <v>0.23051409618573798</v>
      </c>
      <c r="F313" s="44">
        <f>'2012'!H22</f>
        <v>0.22</v>
      </c>
      <c r="G313" s="44">
        <f>'2017'!H22</f>
        <v>0.25098554533508544</v>
      </c>
      <c r="H313" s="42"/>
      <c r="I313" s="42"/>
      <c r="J313" s="42"/>
      <c r="K313" s="42"/>
    </row>
    <row r="314" spans="1:11" x14ac:dyDescent="0.2">
      <c r="A314" s="37" t="s">
        <v>2</v>
      </c>
      <c r="B314" s="44">
        <f>'1995'!N22</f>
        <v>4.025423728813559E-2</v>
      </c>
      <c r="C314" s="44">
        <f>'2000'!N22</f>
        <v>7.7235772357723581E-2</v>
      </c>
      <c r="D314" s="44">
        <f>'2005'!N22</f>
        <v>5.2910052910052907E-2</v>
      </c>
      <c r="E314" s="44">
        <f>'2010'!N22</f>
        <v>7.1310116086235484E-2</v>
      </c>
      <c r="F314" s="44">
        <f>'2012'!N22</f>
        <v>4.9090909090909088E-2</v>
      </c>
      <c r="G314" s="44">
        <f>'2017'!N22</f>
        <v>5.6504599211563734E-2</v>
      </c>
      <c r="H314" s="42"/>
      <c r="I314" s="42"/>
      <c r="J314" s="42"/>
      <c r="K314" s="42"/>
    </row>
    <row r="315" spans="1:11" x14ac:dyDescent="0.2">
      <c r="A315" s="37" t="s">
        <v>6</v>
      </c>
      <c r="B315" s="44">
        <f>'1995'!Q22</f>
        <v>6.991525423728813E-2</v>
      </c>
      <c r="C315" s="44">
        <f>'2000'!Q22</f>
        <v>5.2845528455284556E-2</v>
      </c>
      <c r="D315" s="44">
        <f>'2005'!Q22</f>
        <v>5.114638447971781E-2</v>
      </c>
      <c r="E315" s="44">
        <f>'2010'!Q22</f>
        <v>6.7993366500829183E-2</v>
      </c>
      <c r="F315" s="44">
        <f>'2012'!Q22</f>
        <v>7.8181818181818186E-2</v>
      </c>
      <c r="G315" s="44">
        <f>'2017'!Q22</f>
        <v>4.0735873850197106E-2</v>
      </c>
      <c r="H315" s="42"/>
      <c r="I315" s="42"/>
      <c r="J315" s="42"/>
      <c r="K315" s="42"/>
    </row>
    <row r="316" spans="1:11" x14ac:dyDescent="0.2">
      <c r="A316" s="37" t="s">
        <v>51</v>
      </c>
      <c r="B316" s="44"/>
      <c r="C316" s="44"/>
      <c r="D316" s="44"/>
      <c r="E316" s="44"/>
      <c r="F316" s="44">
        <v>0</v>
      </c>
      <c r="G316" s="44">
        <f>'2017'!T22</f>
        <v>4.862023653088042E-2</v>
      </c>
      <c r="H316" s="42"/>
      <c r="I316" s="42"/>
      <c r="J316" s="42"/>
      <c r="K316" s="42"/>
    </row>
    <row r="317" spans="1:11" x14ac:dyDescent="0.2">
      <c r="A317" s="37" t="s">
        <v>50</v>
      </c>
      <c r="B317" s="44"/>
      <c r="C317" s="44"/>
      <c r="D317" s="44"/>
      <c r="E317" s="44"/>
      <c r="F317" s="44">
        <f>'2012'!Z22</f>
        <v>1.8181818181818181E-2</v>
      </c>
      <c r="G317" s="44">
        <f>'2017'!AC22</f>
        <v>3.1537450722733243E-2</v>
      </c>
      <c r="H317" s="42"/>
      <c r="I317" s="42"/>
      <c r="J317" s="42"/>
      <c r="K317" s="42"/>
    </row>
    <row r="328" spans="1:11" s="5" customFormat="1" x14ac:dyDescent="0.2">
      <c r="A328" s="43" t="str">
        <f>CONCATENATE($J$1,'2012'!A23)</f>
        <v>Entwicklung 1995 - 2017 Briefwahl</v>
      </c>
      <c r="E328" s="23"/>
      <c r="F328" s="23"/>
      <c r="G328" s="23"/>
    </row>
    <row r="329" spans="1:11" ht="4.5" customHeight="1" x14ac:dyDescent="0.2">
      <c r="A329" s="1"/>
      <c r="E329" s="3"/>
      <c r="F329" s="3"/>
      <c r="G329" s="3"/>
    </row>
    <row r="330" spans="1:11" ht="13.5" thickBot="1" x14ac:dyDescent="0.25">
      <c r="A330" s="39"/>
      <c r="B330" s="40">
        <v>1995</v>
      </c>
      <c r="C330" s="40">
        <v>2000</v>
      </c>
      <c r="D330" s="40">
        <v>2005</v>
      </c>
      <c r="E330" s="41">
        <v>2010</v>
      </c>
      <c r="F330" s="41">
        <v>2012</v>
      </c>
      <c r="G330" s="41">
        <v>2017</v>
      </c>
      <c r="H330" s="45"/>
      <c r="I330" s="45"/>
      <c r="J330" s="45"/>
      <c r="K330" s="45"/>
    </row>
    <row r="331" spans="1:11" x14ac:dyDescent="0.2">
      <c r="A331" s="37" t="s">
        <v>0</v>
      </c>
      <c r="B331" s="44">
        <f>'1995'!K23</f>
        <v>0.61440677966101698</v>
      </c>
      <c r="C331" s="44">
        <f>'2000'!K23</f>
        <v>0.55454545454545456</v>
      </c>
      <c r="D331" s="44">
        <f>'2005'!K23</f>
        <v>0.64292074799643806</v>
      </c>
      <c r="E331" s="44">
        <f>'2010'!K23</f>
        <v>0.55198019801980203</v>
      </c>
      <c r="F331" s="44">
        <f>'2012'!K23</f>
        <v>0.54485363550519361</v>
      </c>
      <c r="G331" s="44">
        <f>'2017'!K23</f>
        <v>0.56997282608695654</v>
      </c>
      <c r="H331" s="46"/>
      <c r="I331" s="46"/>
      <c r="J331" s="46"/>
      <c r="K331" s="46"/>
    </row>
    <row r="332" spans="1:11" x14ac:dyDescent="0.2">
      <c r="A332" s="37" t="s">
        <v>1</v>
      </c>
      <c r="B332" s="44">
        <f>'1995'!H23</f>
        <v>0.25317796610169491</v>
      </c>
      <c r="C332" s="44">
        <f>'2000'!H23</f>
        <v>0.27373737373737372</v>
      </c>
      <c r="D332" s="44">
        <f>'2005'!H23</f>
        <v>0.19768477292965272</v>
      </c>
      <c r="E332" s="44">
        <f>'2010'!H23</f>
        <v>0.23102310231023102</v>
      </c>
      <c r="F332" s="44">
        <f>'2012'!H23</f>
        <v>0.24834749763928235</v>
      </c>
      <c r="G332" s="44">
        <f>'2017'!H23</f>
        <v>0.24116847826086957</v>
      </c>
      <c r="H332" s="42"/>
      <c r="I332" s="42"/>
      <c r="J332" s="42"/>
      <c r="K332" s="42"/>
    </row>
    <row r="333" spans="1:11" x14ac:dyDescent="0.2">
      <c r="A333" s="37" t="s">
        <v>2</v>
      </c>
      <c r="B333" s="44">
        <f>'1995'!N23</f>
        <v>5.7203389830508475E-2</v>
      </c>
      <c r="C333" s="44">
        <f>'2000'!N23</f>
        <v>9.494949494949495E-2</v>
      </c>
      <c r="D333" s="44">
        <f>'2005'!N23</f>
        <v>7.3018699910952806E-2</v>
      </c>
      <c r="E333" s="44">
        <f>'2010'!N23</f>
        <v>8.003300330033003E-2</v>
      </c>
      <c r="F333" s="44">
        <f>'2012'!N23</f>
        <v>4.8158640226628892E-2</v>
      </c>
      <c r="G333" s="44">
        <f>'2017'!N23</f>
        <v>6.8614130434782608E-2</v>
      </c>
      <c r="H333" s="42"/>
      <c r="I333" s="42"/>
      <c r="J333" s="42"/>
      <c r="K333" s="42"/>
    </row>
    <row r="334" spans="1:11" x14ac:dyDescent="0.2">
      <c r="A334" s="37" t="s">
        <v>6</v>
      </c>
      <c r="B334" s="44">
        <f>'1995'!Q23</f>
        <v>6.3559322033898302E-2</v>
      </c>
      <c r="C334" s="44">
        <f>'2000'!Q23</f>
        <v>4.6464646464646465E-2</v>
      </c>
      <c r="D334" s="44">
        <f>'2005'!Q23</f>
        <v>5.1647373107747106E-2</v>
      </c>
      <c r="E334" s="44">
        <f>'2010'!Q23</f>
        <v>6.2706270627062702E-2</v>
      </c>
      <c r="F334" s="44">
        <f>'2012'!Q23</f>
        <v>6.7044381491973559E-2</v>
      </c>
      <c r="G334" s="44">
        <f>'2017'!Q23</f>
        <v>3.8043478260869568E-2</v>
      </c>
      <c r="H334" s="42"/>
      <c r="I334" s="42"/>
      <c r="J334" s="42"/>
      <c r="K334" s="42"/>
    </row>
    <row r="335" spans="1:11" x14ac:dyDescent="0.2">
      <c r="A335" s="37" t="s">
        <v>51</v>
      </c>
      <c r="B335" s="44"/>
      <c r="C335" s="44"/>
      <c r="D335" s="44"/>
      <c r="E335" s="44"/>
      <c r="F335" s="44">
        <v>0</v>
      </c>
      <c r="G335" s="44">
        <f>'2017'!T23</f>
        <v>4.0760869565217392E-2</v>
      </c>
      <c r="H335" s="42"/>
      <c r="I335" s="42"/>
      <c r="J335" s="42"/>
      <c r="K335" s="42"/>
    </row>
    <row r="336" spans="1:11" x14ac:dyDescent="0.2">
      <c r="A336" s="37" t="s">
        <v>50</v>
      </c>
      <c r="B336" s="44"/>
      <c r="C336" s="44"/>
      <c r="D336" s="44"/>
      <c r="E336" s="44"/>
      <c r="F336" s="44">
        <f>'2012'!Z23</f>
        <v>1.69971671388102E-2</v>
      </c>
      <c r="G336" s="44">
        <f>'2017'!AC23</f>
        <v>2.6494565217391304E-2</v>
      </c>
      <c r="H336" s="42"/>
      <c r="I336" s="42"/>
      <c r="J336" s="42"/>
      <c r="K336" s="42"/>
    </row>
    <row r="347" spans="1:11" s="5" customFormat="1" x14ac:dyDescent="0.2">
      <c r="A347" s="43" t="str">
        <f>CONCATENATE($J$1,'2012'!A24)</f>
        <v>Entwicklung 1995 - 2017 332-Stadt Beverungen</v>
      </c>
      <c r="E347" s="23"/>
      <c r="F347" s="23"/>
      <c r="G347" s="23"/>
    </row>
    <row r="348" spans="1:11" ht="4.5" customHeight="1" x14ac:dyDescent="0.2">
      <c r="A348" s="1"/>
      <c r="E348" s="3"/>
      <c r="F348" s="3"/>
      <c r="G348" s="3"/>
    </row>
    <row r="349" spans="1:11" ht="13.5" thickBot="1" x14ac:dyDescent="0.25">
      <c r="A349" s="39"/>
      <c r="B349" s="40">
        <v>1995</v>
      </c>
      <c r="C349" s="40">
        <v>2000</v>
      </c>
      <c r="D349" s="40">
        <v>2005</v>
      </c>
      <c r="E349" s="41">
        <v>2010</v>
      </c>
      <c r="F349" s="41">
        <v>2012</v>
      </c>
      <c r="G349" s="41">
        <v>2017</v>
      </c>
      <c r="H349" s="45"/>
      <c r="I349" s="45"/>
      <c r="J349" s="45"/>
      <c r="K349" s="45"/>
    </row>
    <row r="350" spans="1:11" x14ac:dyDescent="0.2">
      <c r="A350" s="37" t="s">
        <v>0</v>
      </c>
      <c r="B350" s="44">
        <f>'1995'!K24</f>
        <v>0.51710002342468964</v>
      </c>
      <c r="C350" s="44">
        <f>'2000'!K24</f>
        <v>0.5081989994441356</v>
      </c>
      <c r="D350" s="44">
        <f>'2005'!K24</f>
        <v>0.61404691291453217</v>
      </c>
      <c r="E350" s="44">
        <f>'2010'!K24</f>
        <v>0.52912996445680727</v>
      </c>
      <c r="F350" s="44">
        <f>'2012'!K24</f>
        <v>0.49175482265090231</v>
      </c>
      <c r="G350" s="44">
        <f>'2017'!K24</f>
        <v>0.54945211327735877</v>
      </c>
      <c r="H350" s="46"/>
      <c r="I350" s="46"/>
      <c r="J350" s="46"/>
      <c r="K350" s="46"/>
    </row>
    <row r="351" spans="1:11" x14ac:dyDescent="0.2">
      <c r="A351" s="37" t="s">
        <v>1</v>
      </c>
      <c r="B351" s="44">
        <f>'1995'!H24</f>
        <v>0.35874912157413913</v>
      </c>
      <c r="C351" s="44">
        <f>'2000'!H24</f>
        <v>0.35352973874374655</v>
      </c>
      <c r="D351" s="44">
        <f>'2005'!H24</f>
        <v>0.24022647613912107</v>
      </c>
      <c r="E351" s="44">
        <f>'2010'!H24</f>
        <v>0.28496368412919176</v>
      </c>
      <c r="F351" s="44">
        <f>'2012'!H24</f>
        <v>0.31627255756067207</v>
      </c>
      <c r="G351" s="44">
        <f>'2017'!H24</f>
        <v>0.26469332574356053</v>
      </c>
      <c r="H351" s="42"/>
      <c r="I351" s="42"/>
      <c r="J351" s="42"/>
      <c r="K351" s="42"/>
    </row>
    <row r="352" spans="1:11" x14ac:dyDescent="0.2">
      <c r="A352" s="37" t="s">
        <v>2</v>
      </c>
      <c r="B352" s="44">
        <f>'1995'!N24</f>
        <v>5.2119934410869054E-2</v>
      </c>
      <c r="C352" s="44">
        <f>'2000'!N24</f>
        <v>7.6709282934963874E-2</v>
      </c>
      <c r="D352" s="44">
        <f>'2005'!N24</f>
        <v>5.944998651927743E-2</v>
      </c>
      <c r="E352" s="44">
        <f>'2010'!N24</f>
        <v>5.9187142636377685E-2</v>
      </c>
      <c r="F352" s="44">
        <f>'2012'!N24</f>
        <v>4.387056627255756E-2</v>
      </c>
      <c r="G352" s="44">
        <f>'2017'!N24</f>
        <v>6.5034865518713528E-2</v>
      </c>
      <c r="H352" s="42"/>
      <c r="I352" s="42"/>
      <c r="J352" s="42"/>
      <c r="K352" s="42"/>
    </row>
    <row r="353" spans="1:11" x14ac:dyDescent="0.2">
      <c r="A353" s="37" t="s">
        <v>6</v>
      </c>
      <c r="B353" s="44">
        <f>'1995'!Q24</f>
        <v>6.0552822675099552E-2</v>
      </c>
      <c r="C353" s="44">
        <f>'2000'!Q24</f>
        <v>3.2240133407448586E-2</v>
      </c>
      <c r="D353" s="44">
        <f>'2005'!Q24</f>
        <v>4.2059854408196276E-2</v>
      </c>
      <c r="E353" s="44">
        <f>'2010'!Q24</f>
        <v>6.4904960593416786E-2</v>
      </c>
      <c r="F353" s="44">
        <f>'2012'!Q24</f>
        <v>6.129433727442439E-2</v>
      </c>
      <c r="G353" s="44">
        <f>'2017'!Q24</f>
        <v>3.3727052796356911E-2</v>
      </c>
      <c r="H353" s="42"/>
      <c r="I353" s="42"/>
      <c r="J353" s="42"/>
      <c r="K353" s="42"/>
    </row>
    <row r="354" spans="1:11" x14ac:dyDescent="0.2">
      <c r="A354" s="37" t="s">
        <v>51</v>
      </c>
      <c r="B354" s="44"/>
      <c r="C354" s="44"/>
      <c r="D354" s="44"/>
      <c r="E354" s="44"/>
      <c r="F354" s="44">
        <v>0</v>
      </c>
      <c r="G354" s="44">
        <f>'2017'!T24</f>
        <v>4.5254020207770029E-2</v>
      </c>
      <c r="H354" s="42"/>
      <c r="I354" s="42"/>
      <c r="J354" s="42"/>
      <c r="K354" s="42"/>
    </row>
    <row r="355" spans="1:11" x14ac:dyDescent="0.2">
      <c r="A355" s="37" t="s">
        <v>50</v>
      </c>
      <c r="B355" s="44"/>
      <c r="C355" s="44"/>
      <c r="D355" s="44"/>
      <c r="E355" s="44"/>
      <c r="F355" s="44">
        <f>'2012'!Z24</f>
        <v>1.851275668948351E-2</v>
      </c>
      <c r="G355" s="44">
        <f>'2017'!AC24</f>
        <v>2.9030880888003416E-2</v>
      </c>
      <c r="H355" s="42"/>
      <c r="I355" s="42"/>
      <c r="J355" s="42"/>
      <c r="K355" s="42"/>
    </row>
  </sheetData>
  <sheetProtection algorithmName="SHA-512" hashValue="7MRLkbBxW4TJsyHVr5ZrrnT3cSl1df6DRkJpSeGgncRK5CawcDyFxlonWVb8OWhpJujarOzFdbs+iaWvxVgfWg==" saltValue="NezOS2GNULVyxRg7EWTizg==" spinCount="100000" sheet="1" objects="1" scenarios="1"/>
  <phoneticPr fontId="0" type="noConversion"/>
  <pageMargins left="0.78740157499999996" right="0.78740157499999996" top="0.984251969" bottom="0.984251969" header="0.4921259845" footer="0.4921259845"/>
  <pageSetup paperSize="9" scale="89" orientation="landscape" r:id="rId1"/>
  <headerFooter alignWithMargins="0"/>
  <rowBreaks count="9" manualBreakCount="9">
    <brk id="41" max="16383" man="1"/>
    <brk id="80" max="16383" man="1"/>
    <brk id="118" max="16383" man="1"/>
    <brk id="156" max="16383" man="1"/>
    <brk id="194" max="16383" man="1"/>
    <brk id="232" max="16383" man="1"/>
    <brk id="270" max="16383" man="1"/>
    <brk id="308" max="16383" man="1"/>
    <brk id="346"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67"/>
  <sheetViews>
    <sheetView showGridLines="0" showZeros="0" workbookViewId="0">
      <selection activeCell="E3" sqref="E3"/>
    </sheetView>
  </sheetViews>
  <sheetFormatPr baseColWidth="10" defaultRowHeight="12.75" x14ac:dyDescent="0.2"/>
  <cols>
    <col min="1" max="1" width="22.140625" bestFit="1" customWidth="1"/>
    <col min="2" max="2" width="8.28515625" bestFit="1" customWidth="1"/>
    <col min="3" max="3" width="7.28515625" bestFit="1" customWidth="1"/>
    <col min="4" max="4" width="6.85546875" bestFit="1" customWidth="1"/>
    <col min="5" max="5" width="6.28515625" bestFit="1" customWidth="1"/>
    <col min="6" max="6" width="7.7109375" bestFit="1" customWidth="1"/>
    <col min="7" max="7" width="5.7109375" bestFit="1" customWidth="1"/>
    <col min="8" max="8" width="6.7109375" bestFit="1" customWidth="1"/>
    <col min="9" max="9" width="7.28515625" bestFit="1" customWidth="1"/>
    <col min="10" max="10" width="5" bestFit="1" customWidth="1"/>
    <col min="11" max="11" width="6.7109375" bestFit="1" customWidth="1"/>
    <col min="12" max="12" width="7.28515625" bestFit="1" customWidth="1"/>
    <col min="13" max="13" width="4.28515625" bestFit="1" customWidth="1"/>
    <col min="14" max="14" width="5.7109375" bestFit="1" customWidth="1"/>
    <col min="15" max="15" width="6.28515625" bestFit="1" customWidth="1"/>
    <col min="16" max="16" width="4.28515625" bestFit="1" customWidth="1"/>
    <col min="17" max="17" width="6.85546875" bestFit="1" customWidth="1"/>
    <col min="18" max="18" width="6.28515625" bestFit="1" customWidth="1"/>
    <col min="19" max="19" width="4.28515625" bestFit="1" customWidth="1"/>
    <col min="20" max="20" width="5.7109375" bestFit="1" customWidth="1"/>
    <col min="21" max="21" width="3.140625" bestFit="1" customWidth="1"/>
    <col min="22" max="22" width="4.28515625" bestFit="1" customWidth="1"/>
    <col min="23" max="23" width="5.7109375" bestFit="1" customWidth="1"/>
    <col min="24" max="24" width="6.28515625" bestFit="1" customWidth="1"/>
    <col min="25" max="25" width="4.28515625" bestFit="1" customWidth="1"/>
    <col min="26" max="26" width="5.7109375" bestFit="1" customWidth="1"/>
    <col min="27" max="27" width="6.28515625" bestFit="1" customWidth="1"/>
    <col min="28" max="28" width="4.28515625" bestFit="1" customWidth="1"/>
    <col min="29" max="29" width="5.7109375" bestFit="1" customWidth="1"/>
    <col min="30" max="30" width="6.28515625" bestFit="1" customWidth="1"/>
  </cols>
  <sheetData>
    <row r="1" spans="1:30" ht="15.75" x14ac:dyDescent="0.25">
      <c r="A1" s="129" t="s">
        <v>39</v>
      </c>
      <c r="B1" s="129"/>
      <c r="C1" s="129"/>
      <c r="D1" s="129"/>
      <c r="E1" s="129"/>
      <c r="F1" s="129"/>
      <c r="G1" s="129"/>
      <c r="H1" s="129"/>
      <c r="I1" s="129"/>
      <c r="J1" s="129"/>
      <c r="K1" s="129"/>
      <c r="L1" s="129"/>
      <c r="M1" s="129"/>
      <c r="N1" s="129"/>
      <c r="O1" s="129"/>
      <c r="P1" s="129"/>
      <c r="Q1" s="129"/>
      <c r="R1" s="150"/>
      <c r="S1" s="150"/>
      <c r="T1" s="150"/>
      <c r="U1" s="150"/>
      <c r="V1" s="150"/>
      <c r="W1" s="150"/>
      <c r="X1" s="150"/>
      <c r="Y1" s="150"/>
      <c r="Z1" s="150"/>
      <c r="AA1" s="150"/>
      <c r="AB1" s="150"/>
      <c r="AC1" s="150"/>
      <c r="AD1" s="150"/>
    </row>
    <row r="2" spans="1:30" ht="15.75" x14ac:dyDescent="0.25">
      <c r="A2" s="129" t="s">
        <v>28</v>
      </c>
      <c r="B2" s="129"/>
      <c r="C2" s="129"/>
      <c r="D2" s="129"/>
      <c r="E2" s="129"/>
      <c r="F2" s="129"/>
      <c r="G2" s="129"/>
      <c r="H2" s="129"/>
      <c r="I2" s="129"/>
      <c r="J2" s="129"/>
      <c r="K2" s="129"/>
      <c r="L2" s="129"/>
      <c r="M2" s="129"/>
      <c r="N2" s="129"/>
      <c r="O2" s="129"/>
      <c r="P2" s="129"/>
      <c r="Q2" s="129"/>
      <c r="R2" s="150"/>
      <c r="S2" s="150"/>
      <c r="T2" s="150"/>
      <c r="U2" s="150"/>
      <c r="V2" s="150"/>
      <c r="W2" s="150"/>
      <c r="X2" s="150"/>
      <c r="Y2" s="150"/>
      <c r="Z2" s="150"/>
      <c r="AA2" s="150"/>
      <c r="AB2" s="150"/>
      <c r="AC2" s="150"/>
      <c r="AD2" s="150"/>
    </row>
    <row r="3" spans="1:30" x14ac:dyDescent="0.2">
      <c r="A3" s="5"/>
      <c r="B3" s="5"/>
      <c r="C3" s="5"/>
      <c r="D3" s="5"/>
      <c r="E3" s="5"/>
      <c r="F3" s="5"/>
      <c r="G3" s="5"/>
      <c r="H3" s="5"/>
      <c r="I3" s="5"/>
      <c r="J3" s="5"/>
      <c r="K3" s="5"/>
      <c r="L3" s="5"/>
      <c r="M3" s="5"/>
      <c r="N3" s="5"/>
      <c r="O3" s="5"/>
      <c r="P3" s="5"/>
      <c r="Q3" s="5"/>
      <c r="R3" s="5"/>
      <c r="S3" s="5"/>
      <c r="T3" s="5"/>
      <c r="U3" s="5"/>
      <c r="V3" s="5"/>
      <c r="W3" s="5"/>
      <c r="X3" s="5"/>
      <c r="Y3" s="5"/>
      <c r="Z3" s="5"/>
      <c r="AA3" s="5"/>
      <c r="AB3" s="5"/>
      <c r="AC3" s="5"/>
    </row>
    <row r="4" spans="1:30" x14ac:dyDescent="0.2">
      <c r="A4" s="6" t="s">
        <v>12</v>
      </c>
      <c r="B4" s="6" t="s">
        <v>26</v>
      </c>
      <c r="C4" s="151" t="s">
        <v>13</v>
      </c>
      <c r="D4" s="139"/>
      <c r="E4" s="151" t="s">
        <v>14</v>
      </c>
      <c r="F4" s="139"/>
      <c r="G4" s="143" t="s">
        <v>1</v>
      </c>
      <c r="H4" s="143"/>
      <c r="I4" s="143"/>
      <c r="J4" s="145" t="s">
        <v>0</v>
      </c>
      <c r="K4" s="145"/>
      <c r="L4" s="145"/>
      <c r="M4" s="146" t="s">
        <v>2</v>
      </c>
      <c r="N4" s="146"/>
      <c r="O4" s="146"/>
      <c r="P4" s="147" t="s">
        <v>7</v>
      </c>
      <c r="Q4" s="147"/>
      <c r="R4" s="147"/>
      <c r="S4" s="152" t="s">
        <v>40</v>
      </c>
      <c r="T4" s="153"/>
      <c r="U4" s="153"/>
      <c r="V4" s="144" t="s">
        <v>27</v>
      </c>
      <c r="W4" s="144"/>
      <c r="X4" s="144"/>
      <c r="Y4" s="154" t="s">
        <v>50</v>
      </c>
      <c r="Z4" s="155"/>
      <c r="AA4" s="155"/>
      <c r="AB4" s="140" t="s">
        <v>3</v>
      </c>
      <c r="AC4" s="140"/>
      <c r="AD4" s="141"/>
    </row>
    <row r="5" spans="1:30" x14ac:dyDescent="0.2">
      <c r="A5" s="6"/>
      <c r="B5" s="6" t="s">
        <v>25</v>
      </c>
      <c r="C5" s="7" t="s">
        <v>15</v>
      </c>
      <c r="D5" s="7" t="s">
        <v>16</v>
      </c>
      <c r="E5" s="7" t="s">
        <v>15</v>
      </c>
      <c r="F5" s="7" t="s">
        <v>16</v>
      </c>
      <c r="G5" s="10" t="s">
        <v>15</v>
      </c>
      <c r="H5" s="10" t="s">
        <v>16</v>
      </c>
      <c r="I5" s="11" t="s">
        <v>17</v>
      </c>
      <c r="J5" s="8" t="s">
        <v>15</v>
      </c>
      <c r="K5" s="8" t="s">
        <v>16</v>
      </c>
      <c r="L5" s="9" t="s">
        <v>17</v>
      </c>
      <c r="M5" s="12" t="s">
        <v>15</v>
      </c>
      <c r="N5" s="12" t="s">
        <v>16</v>
      </c>
      <c r="O5" s="13" t="s">
        <v>17</v>
      </c>
      <c r="P5" s="14" t="s">
        <v>15</v>
      </c>
      <c r="Q5" s="14" t="s">
        <v>16</v>
      </c>
      <c r="R5" s="15" t="s">
        <v>17</v>
      </c>
      <c r="S5" s="38" t="s">
        <v>15</v>
      </c>
      <c r="T5" s="38" t="s">
        <v>16</v>
      </c>
      <c r="U5" s="38" t="s">
        <v>17</v>
      </c>
      <c r="V5" s="94" t="s">
        <v>15</v>
      </c>
      <c r="W5" s="94" t="s">
        <v>16</v>
      </c>
      <c r="X5" s="95" t="s">
        <v>17</v>
      </c>
      <c r="Y5" s="119" t="s">
        <v>15</v>
      </c>
      <c r="Z5" s="120" t="s">
        <v>16</v>
      </c>
      <c r="AA5" s="120" t="s">
        <v>17</v>
      </c>
      <c r="AB5" s="90" t="s">
        <v>15</v>
      </c>
      <c r="AC5" s="90" t="s">
        <v>16</v>
      </c>
      <c r="AD5" s="90" t="s">
        <v>17</v>
      </c>
    </row>
    <row r="6" spans="1:30" x14ac:dyDescent="0.2">
      <c r="A6" s="16" t="str">
        <f>'1995'!A6</f>
        <v>001-Beverungen</v>
      </c>
      <c r="B6" s="17">
        <v>1919</v>
      </c>
      <c r="C6" s="18">
        <v>833</v>
      </c>
      <c r="D6" s="19">
        <f>C6/B6</f>
        <v>0.43408025013027618</v>
      </c>
      <c r="E6" s="18">
        <v>820</v>
      </c>
      <c r="F6" s="20">
        <f>E6/C6</f>
        <v>0.98439375750300118</v>
      </c>
      <c r="G6" s="17">
        <v>274</v>
      </c>
      <c r="H6" s="19">
        <f t="shared" ref="H6:H24" si="0">G6/E6</f>
        <v>0.33414634146341465</v>
      </c>
      <c r="I6" s="20">
        <f>H6-'2010'!H6</f>
        <v>5.162885894593211E-2</v>
      </c>
      <c r="J6" s="17">
        <v>371</v>
      </c>
      <c r="K6" s="19">
        <f t="shared" ref="K6:K23" si="1">J6/E6</f>
        <v>0.45243902439024392</v>
      </c>
      <c r="L6" s="20">
        <f>K6-'2010'!K6</f>
        <v>-5.1057479106259629E-2</v>
      </c>
      <c r="M6" s="17">
        <v>42</v>
      </c>
      <c r="N6" s="19">
        <f t="shared" ref="N6:N24" si="2">M6/E6</f>
        <v>5.1219512195121948E-2</v>
      </c>
      <c r="O6" s="20">
        <f>N6-'2010'!N6</f>
        <v>-2.710216612655638E-2</v>
      </c>
      <c r="P6" s="17">
        <v>51</v>
      </c>
      <c r="Q6" s="19">
        <f t="shared" ref="Q6:Q24" si="3">P6/E6</f>
        <v>6.2195121951219512E-2</v>
      </c>
      <c r="R6" s="20">
        <f>Q6-'2010'!Q6</f>
        <v>-2.1405423844448185E-3</v>
      </c>
      <c r="S6" s="17">
        <v>62</v>
      </c>
      <c r="T6" s="19">
        <f>S6/$E6</f>
        <v>7.5609756097560973E-2</v>
      </c>
      <c r="U6" s="20"/>
      <c r="V6" s="17">
        <f>Y6+AB6</f>
        <v>20</v>
      </c>
      <c r="W6" s="19">
        <f t="shared" ref="W6:W24" si="4">V6/$E6</f>
        <v>2.4390243902439025E-2</v>
      </c>
      <c r="X6" s="19">
        <f>W6-'2010'!U6</f>
        <v>1.3940941232166798E-2</v>
      </c>
      <c r="Y6" s="98">
        <v>18</v>
      </c>
      <c r="Z6" s="19">
        <f>Y6/$E6</f>
        <v>2.1951219512195121E-2</v>
      </c>
      <c r="AA6" s="19">
        <f>Z6-'2010'!W6</f>
        <v>-2.9797032236056627E-2</v>
      </c>
      <c r="AB6" s="17">
        <v>2</v>
      </c>
      <c r="AC6" s="19">
        <f t="shared" ref="AC6:AC24" si="5">AB6/E6</f>
        <v>2.4390243902439024E-3</v>
      </c>
      <c r="AD6" s="20">
        <f>AC6-'2010'!Z6</f>
        <v>2.4390243902439024E-3</v>
      </c>
    </row>
    <row r="7" spans="1:30" x14ac:dyDescent="0.2">
      <c r="A7" s="21" t="str">
        <f>'1995'!A7</f>
        <v>002-Beverungen</v>
      </c>
      <c r="B7" s="22">
        <v>1716</v>
      </c>
      <c r="C7" s="23">
        <v>670</v>
      </c>
      <c r="D7" s="24">
        <f>C7/B7</f>
        <v>0.39044289044289043</v>
      </c>
      <c r="E7" s="23">
        <v>657</v>
      </c>
      <c r="F7" s="25">
        <f>E7/C7</f>
        <v>0.9805970149253731</v>
      </c>
      <c r="G7" s="22">
        <v>243</v>
      </c>
      <c r="H7" s="24">
        <f t="shared" si="0"/>
        <v>0.36986301369863012</v>
      </c>
      <c r="I7" s="25">
        <f>H7-'2010'!H7</f>
        <v>4.387876173012617E-2</v>
      </c>
      <c r="J7" s="22">
        <v>278</v>
      </c>
      <c r="K7" s="24">
        <f t="shared" si="1"/>
        <v>0.42313546423135462</v>
      </c>
      <c r="L7" s="25">
        <f>K7-'2010'!K7</f>
        <v>-6.1903905847385532E-2</v>
      </c>
      <c r="M7" s="22">
        <v>40</v>
      </c>
      <c r="N7" s="24">
        <f t="shared" si="2"/>
        <v>6.0882800608828003E-2</v>
      </c>
      <c r="O7" s="25">
        <f>N7-'2010'!N7</f>
        <v>-1.4707750572274358E-2</v>
      </c>
      <c r="P7" s="22">
        <v>34</v>
      </c>
      <c r="Q7" s="24">
        <f t="shared" si="3"/>
        <v>5.1750380517503802E-2</v>
      </c>
      <c r="R7" s="25">
        <f>Q7-'2010'!Q7</f>
        <v>-1.4391351765960764E-2</v>
      </c>
      <c r="S7" s="22">
        <v>45</v>
      </c>
      <c r="T7" s="24">
        <f>S7/E7</f>
        <v>6.8493150684931503E-2</v>
      </c>
      <c r="U7" s="25"/>
      <c r="V7" s="22">
        <f t="shared" ref="V7:V24" si="6">Y7+AB7</f>
        <v>17</v>
      </c>
      <c r="W7" s="24">
        <f t="shared" si="4"/>
        <v>2.5875190258751901E-2</v>
      </c>
      <c r="X7" s="24">
        <f>W7-'2010'!U7</f>
        <v>2.0698403462870621E-2</v>
      </c>
      <c r="Y7" s="99">
        <v>17</v>
      </c>
      <c r="Z7" s="24">
        <f t="shared" ref="Z7:Z24" si="7">Y7/$E7</f>
        <v>2.5875190258751901E-2</v>
      </c>
      <c r="AA7" s="24">
        <f>Z7-'2010'!W7</f>
        <v>-7.1956758829803819E-3</v>
      </c>
      <c r="AB7" s="22">
        <v>0</v>
      </c>
      <c r="AC7" s="24">
        <f t="shared" si="5"/>
        <v>0</v>
      </c>
      <c r="AD7" s="25">
        <f>AC7-'2010'!Z7</f>
        <v>0</v>
      </c>
    </row>
    <row r="8" spans="1:30" x14ac:dyDescent="0.2">
      <c r="A8" s="21" t="str">
        <f>'1995'!A8</f>
        <v>003-Beverungen</v>
      </c>
      <c r="B8" s="22">
        <v>1408</v>
      </c>
      <c r="C8" s="23">
        <v>619</v>
      </c>
      <c r="D8" s="24">
        <f>C8/B8</f>
        <v>0.43963068181818182</v>
      </c>
      <c r="E8" s="23">
        <v>609</v>
      </c>
      <c r="F8" s="25">
        <f>E8/C8</f>
        <v>0.98384491114701134</v>
      </c>
      <c r="G8" s="22">
        <v>231</v>
      </c>
      <c r="H8" s="24">
        <f t="shared" si="0"/>
        <v>0.37931034482758619</v>
      </c>
      <c r="I8" s="25">
        <f>H8-'2010'!H8</f>
        <v>7.6765925834210158E-3</v>
      </c>
      <c r="J8" s="22">
        <v>256</v>
      </c>
      <c r="K8" s="24">
        <f t="shared" si="1"/>
        <v>0.42036124794745483</v>
      </c>
      <c r="L8" s="25">
        <f>K8-'2010'!K8</f>
        <v>-1.9495125481629572E-2</v>
      </c>
      <c r="M8" s="22">
        <v>25</v>
      </c>
      <c r="N8" s="24">
        <f t="shared" si="2"/>
        <v>4.1050903119868636E-2</v>
      </c>
      <c r="O8" s="25">
        <f>N8-'2010'!N8</f>
        <v>-1.6399725246379122E-2</v>
      </c>
      <c r="P8" s="22">
        <v>31</v>
      </c>
      <c r="Q8" s="24">
        <f t="shared" si="3"/>
        <v>5.090311986863711E-2</v>
      </c>
      <c r="R8" s="25">
        <f>Q8-'2010'!Q8</f>
        <v>-4.7521763611654E-3</v>
      </c>
      <c r="S8" s="22">
        <v>52</v>
      </c>
      <c r="T8" s="24">
        <f>S8/E8</f>
        <v>8.5385878489326772E-2</v>
      </c>
      <c r="U8" s="25"/>
      <c r="V8" s="22">
        <f t="shared" si="6"/>
        <v>14</v>
      </c>
      <c r="W8" s="24">
        <f t="shared" si="4"/>
        <v>2.2988505747126436E-2</v>
      </c>
      <c r="X8" s="24">
        <f>W8-'2010'!U8</f>
        <v>-7.437932739195928E-3</v>
      </c>
      <c r="Y8" s="99">
        <v>14</v>
      </c>
      <c r="Z8" s="24">
        <f t="shared" si="7"/>
        <v>2.2988505747126436E-2</v>
      </c>
      <c r="AA8" s="24">
        <f>Z8-'2010'!W8</f>
        <v>-2.9076126209785592E-2</v>
      </c>
      <c r="AB8" s="22">
        <v>0</v>
      </c>
      <c r="AC8" s="24">
        <f t="shared" si="5"/>
        <v>0</v>
      </c>
      <c r="AD8" s="25">
        <f>AC8-'2010'!Z8</f>
        <v>-1.7953321364452424E-3</v>
      </c>
    </row>
    <row r="9" spans="1:30" s="2" customFormat="1" x14ac:dyDescent="0.2">
      <c r="A9" s="26" t="str">
        <f>'1995'!A9</f>
        <v>300-Kernstadt</v>
      </c>
      <c r="B9" s="27">
        <f>SUM(B6:B8)</f>
        <v>5043</v>
      </c>
      <c r="C9" s="28">
        <f>SUM(C6:C8)</f>
        <v>2122</v>
      </c>
      <c r="D9" s="29">
        <f>C9/B9</f>
        <v>0.42078128098354156</v>
      </c>
      <c r="E9" s="28">
        <f>SUM(E6:E8)</f>
        <v>2086</v>
      </c>
      <c r="F9" s="30">
        <f>E9/C9</f>
        <v>0.98303487276154566</v>
      </c>
      <c r="G9" s="28">
        <f>SUM(G6:G8)</f>
        <v>748</v>
      </c>
      <c r="H9" s="29">
        <f t="shared" si="0"/>
        <v>0.35858101629913708</v>
      </c>
      <c r="I9" s="30">
        <f>H9-'2010'!H9</f>
        <v>3.5560565329026961E-2</v>
      </c>
      <c r="J9" s="27">
        <f>SUM(J6:J8)</f>
        <v>905</v>
      </c>
      <c r="K9" s="29">
        <f t="shared" si="1"/>
        <v>0.43384467881112176</v>
      </c>
      <c r="L9" s="30">
        <f>K9-'2010'!K9</f>
        <v>-4.4917775305291452E-2</v>
      </c>
      <c r="M9" s="27">
        <f>SUM(M6:M8)</f>
        <v>107</v>
      </c>
      <c r="N9" s="29">
        <f t="shared" si="2"/>
        <v>5.1294343240651963E-2</v>
      </c>
      <c r="O9" s="30">
        <f>N9-'2010'!N9</f>
        <v>-2.0021860220281434E-2</v>
      </c>
      <c r="P9" s="27">
        <f>SUM(P6:P8)</f>
        <v>116</v>
      </c>
      <c r="Q9" s="29">
        <f t="shared" si="3"/>
        <v>5.560882070949185E-2</v>
      </c>
      <c r="R9" s="30">
        <f>Q9-'2010'!Q9</f>
        <v>-6.7928573188248756E-3</v>
      </c>
      <c r="S9" s="27">
        <f>SUM(S6:S8)</f>
        <v>159</v>
      </c>
      <c r="T9" s="29">
        <f>S9/E9</f>
        <v>7.6222435282837966E-2</v>
      </c>
      <c r="U9" s="30"/>
      <c r="V9" s="27">
        <f t="shared" si="6"/>
        <v>51</v>
      </c>
      <c r="W9" s="29">
        <f t="shared" si="4"/>
        <v>2.4448705656759349E-2</v>
      </c>
      <c r="X9" s="29">
        <f>W9-'2010'!U9</f>
        <v>9.8237587874364235E-3</v>
      </c>
      <c r="Y9" s="100">
        <f>SUM(Y6:Y8)</f>
        <v>49</v>
      </c>
      <c r="Z9" s="29">
        <f t="shared" si="7"/>
        <v>2.3489932885906041E-2</v>
      </c>
      <c r="AA9" s="29">
        <f>Z9-'2010'!W9</f>
        <v>-2.2131461975132237E-2</v>
      </c>
      <c r="AB9" s="27">
        <f>SUM(AB6:AB8)</f>
        <v>2</v>
      </c>
      <c r="AC9" s="29">
        <f t="shared" si="5"/>
        <v>9.5877277085330771E-4</v>
      </c>
      <c r="AD9" s="30">
        <f>AC9-'2010'!Z9</f>
        <v>4.3438892187585621E-4</v>
      </c>
    </row>
    <row r="10" spans="1:30" x14ac:dyDescent="0.2">
      <c r="A10" s="21" t="str">
        <f>'1995'!A10</f>
        <v>004-Amelunxen</v>
      </c>
      <c r="B10" s="22">
        <v>915</v>
      </c>
      <c r="C10" s="23">
        <v>503</v>
      </c>
      <c r="D10" s="24">
        <f t="shared" ref="D10:D24" si="8">C10/B10</f>
        <v>0.54972677595628416</v>
      </c>
      <c r="E10" s="23">
        <v>485</v>
      </c>
      <c r="F10" s="25">
        <f t="shared" ref="F10:F24" si="9">E10/C10</f>
        <v>0.96421471172962225</v>
      </c>
      <c r="G10" s="22">
        <v>195</v>
      </c>
      <c r="H10" s="24">
        <f t="shared" si="0"/>
        <v>0.40206185567010311</v>
      </c>
      <c r="I10" s="25">
        <f>H10-'2010'!H10</f>
        <v>7.5448952444296669E-2</v>
      </c>
      <c r="J10" s="22">
        <v>205</v>
      </c>
      <c r="K10" s="24">
        <f t="shared" si="1"/>
        <v>0.42268041237113402</v>
      </c>
      <c r="L10" s="25">
        <f>K10-'2010'!K10</f>
        <v>-6.3206684403059543E-2</v>
      </c>
      <c r="M10" s="22">
        <v>22</v>
      </c>
      <c r="N10" s="24">
        <f t="shared" si="2"/>
        <v>4.536082474226804E-2</v>
      </c>
      <c r="O10" s="25">
        <f>N10-'2010'!N10</f>
        <v>3.0221150648486877E-3</v>
      </c>
      <c r="P10" s="22">
        <v>33</v>
      </c>
      <c r="Q10" s="24">
        <f t="shared" si="3"/>
        <v>6.8041237113402056E-2</v>
      </c>
      <c r="R10" s="25">
        <f>Q10-'2010'!Q10</f>
        <v>-6.5555370801463342E-3</v>
      </c>
      <c r="S10" s="22">
        <v>23</v>
      </c>
      <c r="T10" s="24">
        <f t="shared" ref="T10:T22" si="10">S10/E10</f>
        <v>4.7422680412371132E-2</v>
      </c>
      <c r="U10" s="25"/>
      <c r="V10" s="22">
        <f t="shared" si="6"/>
        <v>7</v>
      </c>
      <c r="W10" s="24">
        <f t="shared" si="4"/>
        <v>1.443298969072165E-2</v>
      </c>
      <c r="X10" s="24">
        <f>W10-'2010'!U10</f>
        <v>-1.0032235658168773E-2</v>
      </c>
      <c r="Y10" s="99">
        <v>6</v>
      </c>
      <c r="Z10" s="24">
        <f t="shared" si="7"/>
        <v>1.2371134020618556E-2</v>
      </c>
      <c r="AA10" s="24">
        <f>Z10-'2010'!W10</f>
        <v>-3.1983704689058867E-2</v>
      </c>
      <c r="AB10" s="22">
        <v>1</v>
      </c>
      <c r="AC10" s="24">
        <f t="shared" si="5"/>
        <v>2.0618556701030928E-3</v>
      </c>
      <c r="AD10" s="25">
        <f>AC10-'2010'!Z10</f>
        <v>-3.986531426671101E-3</v>
      </c>
    </row>
    <row r="11" spans="1:30" x14ac:dyDescent="0.2">
      <c r="A11" s="21" t="str">
        <f>'1995'!A11</f>
        <v>005-Blankenau</v>
      </c>
      <c r="B11" s="22">
        <v>228</v>
      </c>
      <c r="C11" s="23">
        <v>117</v>
      </c>
      <c r="D11" s="24">
        <f t="shared" si="8"/>
        <v>0.51315789473684215</v>
      </c>
      <c r="E11" s="23">
        <v>115</v>
      </c>
      <c r="F11" s="25">
        <f t="shared" si="9"/>
        <v>0.98290598290598286</v>
      </c>
      <c r="G11" s="22">
        <v>38</v>
      </c>
      <c r="H11" s="24">
        <f t="shared" si="0"/>
        <v>0.33043478260869563</v>
      </c>
      <c r="I11" s="25">
        <f>H11-'2010'!H11</f>
        <v>-1.5359609914668837E-2</v>
      </c>
      <c r="J11" s="22">
        <v>54</v>
      </c>
      <c r="K11" s="24">
        <f t="shared" si="1"/>
        <v>0.46956521739130436</v>
      </c>
      <c r="L11" s="25">
        <f>K11-'2010'!K11</f>
        <v>-7.0702966273872292E-3</v>
      </c>
      <c r="M11" s="22">
        <v>5</v>
      </c>
      <c r="N11" s="24">
        <f t="shared" si="2"/>
        <v>4.3478260869565216E-2</v>
      </c>
      <c r="O11" s="25">
        <f>N11-'2010'!N11</f>
        <v>6.095083299471761E-3</v>
      </c>
      <c r="P11" s="22">
        <v>6</v>
      </c>
      <c r="Q11" s="24">
        <f t="shared" si="3"/>
        <v>5.2173913043478258E-2</v>
      </c>
      <c r="R11" s="25">
        <f>Q11-'2010'!Q11</f>
        <v>-1.3246647704185287E-2</v>
      </c>
      <c r="S11" s="22">
        <v>9</v>
      </c>
      <c r="T11" s="24">
        <f t="shared" si="10"/>
        <v>7.8260869565217397E-2</v>
      </c>
      <c r="U11" s="25"/>
      <c r="V11" s="22">
        <f t="shared" si="6"/>
        <v>3</v>
      </c>
      <c r="W11" s="24">
        <f t="shared" si="4"/>
        <v>2.6086956521739129E-2</v>
      </c>
      <c r="X11" s="24">
        <f>W11-'2010'!U11</f>
        <v>6.8761569371077712E-3</v>
      </c>
      <c r="Y11" s="99">
        <v>3</v>
      </c>
      <c r="Z11" s="24">
        <f t="shared" si="7"/>
        <v>2.6086956521739129E-2</v>
      </c>
      <c r="AA11" s="24">
        <f>Z11-'2010'!W11</f>
        <v>-1.9504266558309641E-3</v>
      </c>
      <c r="AB11" s="22">
        <v>0</v>
      </c>
      <c r="AC11" s="24">
        <f t="shared" si="5"/>
        <v>0</v>
      </c>
      <c r="AD11" s="25">
        <f>AC11-'2010'!Z11</f>
        <v>-9.3457943925233638E-3</v>
      </c>
    </row>
    <row r="12" spans="1:30" x14ac:dyDescent="0.2">
      <c r="A12" s="21" t="str">
        <f>'1995'!A12</f>
        <v>006-Dalhausen</v>
      </c>
      <c r="B12" s="22">
        <v>1469</v>
      </c>
      <c r="C12" s="23">
        <v>827</v>
      </c>
      <c r="D12" s="24">
        <f t="shared" si="8"/>
        <v>0.56296800544588155</v>
      </c>
      <c r="E12" s="23">
        <v>794</v>
      </c>
      <c r="F12" s="25">
        <f t="shared" si="9"/>
        <v>0.96009673518742444</v>
      </c>
      <c r="G12" s="22">
        <v>247</v>
      </c>
      <c r="H12" s="24">
        <f t="shared" si="0"/>
        <v>0.31108312342569272</v>
      </c>
      <c r="I12" s="25">
        <f>H12-'2010'!H12</f>
        <v>1.8542330884900204E-2</v>
      </c>
      <c r="J12" s="22">
        <v>437</v>
      </c>
      <c r="K12" s="24">
        <f t="shared" si="1"/>
        <v>0.55037783375314864</v>
      </c>
      <c r="L12" s="25">
        <f>K12-'2010'!K12</f>
        <v>-2.6545243169928234E-2</v>
      </c>
      <c r="M12" s="22">
        <v>15</v>
      </c>
      <c r="N12" s="24">
        <f t="shared" si="2"/>
        <v>1.8891687657430732E-2</v>
      </c>
      <c r="O12" s="25">
        <f>N12-'2010'!N12</f>
        <v>-1.7238848473105396E-2</v>
      </c>
      <c r="P12" s="22">
        <v>29</v>
      </c>
      <c r="Q12" s="24">
        <f t="shared" si="3"/>
        <v>3.6523929471032744E-2</v>
      </c>
      <c r="R12" s="25">
        <f>Q12-'2010'!Q12</f>
        <v>-3.1031101560068802E-3</v>
      </c>
      <c r="S12" s="22">
        <v>52</v>
      </c>
      <c r="T12" s="24">
        <f t="shared" si="10"/>
        <v>6.5491183879093195E-2</v>
      </c>
      <c r="U12" s="25"/>
      <c r="V12" s="22">
        <f t="shared" si="6"/>
        <v>14</v>
      </c>
      <c r="W12" s="24">
        <f t="shared" si="4"/>
        <v>1.7632241813602016E-2</v>
      </c>
      <c r="X12" s="24">
        <f>W12-'2010'!U12</f>
        <v>3.521048870292285E-3</v>
      </c>
      <c r="Y12" s="99">
        <v>12</v>
      </c>
      <c r="Z12" s="24">
        <f t="shared" si="7"/>
        <v>1.5113350125944584E-2</v>
      </c>
      <c r="AA12" s="24">
        <f>Z12-'2010'!W12</f>
        <v>-2.218268717009271E-2</v>
      </c>
      <c r="AB12" s="22">
        <v>2</v>
      </c>
      <c r="AC12" s="24">
        <f t="shared" si="5"/>
        <v>2.5188916876574307E-3</v>
      </c>
      <c r="AD12" s="25">
        <f>AC12-'2010'!Z12</f>
        <v>2.5188916876574307E-3</v>
      </c>
    </row>
    <row r="13" spans="1:30" x14ac:dyDescent="0.2">
      <c r="A13" s="21" t="str">
        <f>'1995'!A13</f>
        <v>007-Drenke</v>
      </c>
      <c r="B13" s="22">
        <v>301</v>
      </c>
      <c r="C13" s="23">
        <v>183</v>
      </c>
      <c r="D13" s="24">
        <f t="shared" si="8"/>
        <v>0.60797342192691028</v>
      </c>
      <c r="E13" s="23">
        <v>175</v>
      </c>
      <c r="F13" s="25">
        <f t="shared" si="9"/>
        <v>0.95628415300546443</v>
      </c>
      <c r="G13" s="22">
        <v>44</v>
      </c>
      <c r="H13" s="24">
        <f t="shared" si="0"/>
        <v>0.25142857142857145</v>
      </c>
      <c r="I13" s="25">
        <f>H13-'2010'!H13</f>
        <v>1.7732919254658391E-2</v>
      </c>
      <c r="J13" s="22">
        <v>92</v>
      </c>
      <c r="K13" s="24">
        <f t="shared" si="1"/>
        <v>0.52571428571428569</v>
      </c>
      <c r="L13" s="25">
        <f>K13-'2010'!K13</f>
        <v>-4.4937888198757769E-2</v>
      </c>
      <c r="M13" s="22">
        <v>6</v>
      </c>
      <c r="N13" s="24">
        <f t="shared" si="2"/>
        <v>3.4285714285714287E-2</v>
      </c>
      <c r="O13" s="25">
        <f>N13-'2010'!N13</f>
        <v>-3.6366459627329185E-2</v>
      </c>
      <c r="P13" s="22">
        <v>14</v>
      </c>
      <c r="Q13" s="24">
        <f t="shared" si="3"/>
        <v>0.08</v>
      </c>
      <c r="R13" s="25">
        <f>Q13-'2010'!Q13</f>
        <v>2.0217391304347826E-2</v>
      </c>
      <c r="S13" s="22">
        <v>13</v>
      </c>
      <c r="T13" s="24">
        <f t="shared" si="10"/>
        <v>7.4285714285714288E-2</v>
      </c>
      <c r="U13" s="25"/>
      <c r="V13" s="22">
        <f t="shared" si="6"/>
        <v>6</v>
      </c>
      <c r="W13" s="24">
        <f t="shared" si="4"/>
        <v>3.4285714285714287E-2</v>
      </c>
      <c r="X13" s="24">
        <f>W13-'2010'!U13</f>
        <v>7.9032744376771394E-3</v>
      </c>
      <c r="Y13" s="99">
        <v>5</v>
      </c>
      <c r="Z13" s="24">
        <f t="shared" si="7"/>
        <v>2.8571428571428571E-2</v>
      </c>
      <c r="AA13" s="24">
        <f>Z13-'2010'!W13</f>
        <v>-9.4720496894409971E-3</v>
      </c>
      <c r="AB13" s="22">
        <v>1</v>
      </c>
      <c r="AC13" s="24">
        <f t="shared" si="5"/>
        <v>5.7142857142857143E-3</v>
      </c>
      <c r="AD13" s="25">
        <f>AC13-'2010'!Z13</f>
        <v>2.7950310559006226E-4</v>
      </c>
    </row>
    <row r="14" spans="1:30" x14ac:dyDescent="0.2">
      <c r="A14" s="21" t="str">
        <f>'1995'!A14</f>
        <v>008-Haarbrück</v>
      </c>
      <c r="B14" s="22">
        <v>413</v>
      </c>
      <c r="C14" s="23">
        <v>252</v>
      </c>
      <c r="D14" s="24">
        <f t="shared" si="8"/>
        <v>0.61016949152542377</v>
      </c>
      <c r="E14" s="23">
        <v>242</v>
      </c>
      <c r="F14" s="25">
        <f t="shared" si="9"/>
        <v>0.96031746031746035</v>
      </c>
      <c r="G14" s="22">
        <v>34</v>
      </c>
      <c r="H14" s="24">
        <f t="shared" si="0"/>
        <v>0.14049586776859505</v>
      </c>
      <c r="I14" s="25">
        <f>H14-'2010'!H14</f>
        <v>-3.2664305391578108E-2</v>
      </c>
      <c r="J14" s="22">
        <v>160</v>
      </c>
      <c r="K14" s="24">
        <f t="shared" si="1"/>
        <v>0.66115702479338845</v>
      </c>
      <c r="L14" s="25">
        <f>K14-'2010'!K14</f>
        <v>2.9122392758756388E-2</v>
      </c>
      <c r="M14" s="22">
        <v>12</v>
      </c>
      <c r="N14" s="24">
        <f t="shared" si="2"/>
        <v>4.9586776859504134E-2</v>
      </c>
      <c r="O14" s="25">
        <f>N14-'2010'!N14</f>
        <v>-6.690279417552146E-3</v>
      </c>
      <c r="P14" s="22">
        <v>16</v>
      </c>
      <c r="Q14" s="24">
        <f t="shared" si="3"/>
        <v>6.6115702479338845E-2</v>
      </c>
      <c r="R14" s="25">
        <f>Q14-'2010'!Q14</f>
        <v>-2.9122392758756388E-2</v>
      </c>
      <c r="S14" s="22">
        <v>18</v>
      </c>
      <c r="T14" s="24">
        <f t="shared" si="10"/>
        <v>7.43801652892562E-2</v>
      </c>
      <c r="U14" s="25"/>
      <c r="V14" s="22">
        <f t="shared" si="6"/>
        <v>2</v>
      </c>
      <c r="W14" s="24">
        <f t="shared" si="4"/>
        <v>8.2644628099173556E-3</v>
      </c>
      <c r="X14" s="24">
        <f>W14-'2010'!U14</f>
        <v>-4.7225501770956288E-3</v>
      </c>
      <c r="Y14" s="99">
        <v>2</v>
      </c>
      <c r="Z14" s="24">
        <f t="shared" si="7"/>
        <v>8.2644628099173556E-3</v>
      </c>
      <c r="AA14" s="24">
        <f>Z14-'2010'!W14</f>
        <v>-2.2038567493112948E-2</v>
      </c>
      <c r="AB14" s="22">
        <v>0</v>
      </c>
      <c r="AC14" s="24">
        <f t="shared" si="5"/>
        <v>0</v>
      </c>
      <c r="AD14" s="25">
        <f>AC14-'2010'!Z14</f>
        <v>0</v>
      </c>
    </row>
    <row r="15" spans="1:30" x14ac:dyDescent="0.2">
      <c r="A15" s="21" t="str">
        <f>'1995'!A15</f>
        <v>009-Herstelle</v>
      </c>
      <c r="B15" s="22">
        <v>780</v>
      </c>
      <c r="C15" s="23">
        <v>393</v>
      </c>
      <c r="D15" s="24">
        <f t="shared" si="8"/>
        <v>0.50384615384615383</v>
      </c>
      <c r="E15" s="23">
        <v>390</v>
      </c>
      <c r="F15" s="25">
        <f t="shared" si="9"/>
        <v>0.99236641221374045</v>
      </c>
      <c r="G15" s="22">
        <v>125</v>
      </c>
      <c r="H15" s="24">
        <f t="shared" si="0"/>
        <v>0.32051282051282054</v>
      </c>
      <c r="I15" s="25">
        <f>H15-'2010'!H15</f>
        <v>2.3076923076923106E-2</v>
      </c>
      <c r="J15" s="22">
        <v>189</v>
      </c>
      <c r="K15" s="24">
        <f t="shared" si="1"/>
        <v>0.48461538461538461</v>
      </c>
      <c r="L15" s="25">
        <f>K15-'2010'!K15</f>
        <v>-3.5897435897435936E-2</v>
      </c>
      <c r="M15" s="22">
        <v>12</v>
      </c>
      <c r="N15" s="24">
        <f t="shared" si="2"/>
        <v>3.0769230769230771E-2</v>
      </c>
      <c r="O15" s="25">
        <f>N15-'2010'!N15</f>
        <v>-2.3076923076923078E-2</v>
      </c>
      <c r="P15" s="22">
        <v>34</v>
      </c>
      <c r="Q15" s="24">
        <f t="shared" si="3"/>
        <v>8.7179487179487175E-2</v>
      </c>
      <c r="R15" s="25">
        <f>Q15-'2010'!Q15</f>
        <v>1.5384615384615385E-2</v>
      </c>
      <c r="S15" s="22">
        <v>27</v>
      </c>
      <c r="T15" s="24">
        <f t="shared" si="10"/>
        <v>6.9230769230769235E-2</v>
      </c>
      <c r="U15" s="25"/>
      <c r="V15" s="22">
        <f t="shared" si="6"/>
        <v>3</v>
      </c>
      <c r="W15" s="24">
        <f t="shared" si="4"/>
        <v>7.6923076923076927E-3</v>
      </c>
      <c r="X15" s="24">
        <f>W15-'2010'!U15</f>
        <v>1.3247863247863249E-2</v>
      </c>
      <c r="Y15" s="99">
        <v>3</v>
      </c>
      <c r="Z15" s="24">
        <f t="shared" si="7"/>
        <v>7.6923076923076927E-3</v>
      </c>
      <c r="AA15" s="24">
        <f>Z15-'2010'!W15</f>
        <v>-4.1025641025641026E-2</v>
      </c>
      <c r="AB15" s="22">
        <v>0</v>
      </c>
      <c r="AC15" s="24">
        <f t="shared" si="5"/>
        <v>0</v>
      </c>
      <c r="AD15" s="25">
        <f>AC15-'2010'!Z15</f>
        <v>0</v>
      </c>
    </row>
    <row r="16" spans="1:30" x14ac:dyDescent="0.2">
      <c r="A16" s="21" t="str">
        <f>'1995'!A16</f>
        <v>010-Jakobsberg</v>
      </c>
      <c r="B16" s="22">
        <v>229</v>
      </c>
      <c r="C16" s="23">
        <v>145</v>
      </c>
      <c r="D16" s="24">
        <f t="shared" si="8"/>
        <v>0.63318777292576423</v>
      </c>
      <c r="E16" s="23">
        <v>140</v>
      </c>
      <c r="F16" s="25">
        <f t="shared" si="9"/>
        <v>0.96551724137931039</v>
      </c>
      <c r="G16" s="22">
        <v>44</v>
      </c>
      <c r="H16" s="24">
        <f t="shared" si="0"/>
        <v>0.31428571428571428</v>
      </c>
      <c r="I16" s="25">
        <f>H16-'2010'!H16</f>
        <v>2.5396825396825418E-2</v>
      </c>
      <c r="J16" s="22">
        <v>77</v>
      </c>
      <c r="K16" s="24">
        <f t="shared" si="1"/>
        <v>0.55000000000000004</v>
      </c>
      <c r="L16" s="25">
        <f>K16-'2010'!K16</f>
        <v>-4.9999999999999933E-2</v>
      </c>
      <c r="M16" s="22">
        <v>4</v>
      </c>
      <c r="N16" s="24">
        <f t="shared" si="2"/>
        <v>2.8571428571428571E-2</v>
      </c>
      <c r="O16" s="25">
        <f>N16-'2010'!N16</f>
        <v>2.1164021164021163E-2</v>
      </c>
      <c r="P16" s="22">
        <v>7</v>
      </c>
      <c r="Q16" s="24">
        <f t="shared" si="3"/>
        <v>0.05</v>
      </c>
      <c r="R16" s="25">
        <f>Q16-'2010'!Q16</f>
        <v>2.0370370370370372E-2</v>
      </c>
      <c r="S16" s="22">
        <v>5</v>
      </c>
      <c r="T16" s="24">
        <f t="shared" si="10"/>
        <v>3.5714285714285712E-2</v>
      </c>
      <c r="U16" s="25"/>
      <c r="V16" s="22">
        <f t="shared" si="6"/>
        <v>3</v>
      </c>
      <c r="W16" s="24">
        <f t="shared" si="4"/>
        <v>2.1428571428571429E-2</v>
      </c>
      <c r="X16" s="24">
        <f>W16-'2010'!U16</f>
        <v>-1.3171818434976328E-2</v>
      </c>
      <c r="Y16" s="99">
        <v>3</v>
      </c>
      <c r="Z16" s="24">
        <f t="shared" si="7"/>
        <v>2.1428571428571429E-2</v>
      </c>
      <c r="AA16" s="24">
        <f>Z16-'2010'!W16</f>
        <v>-3.7830687830687833E-2</v>
      </c>
      <c r="AB16" s="22">
        <v>0</v>
      </c>
      <c r="AC16" s="24">
        <f t="shared" si="5"/>
        <v>0</v>
      </c>
      <c r="AD16" s="25">
        <f>AC16-'2010'!Z16</f>
        <v>0</v>
      </c>
    </row>
    <row r="17" spans="1:30" x14ac:dyDescent="0.2">
      <c r="A17" s="21" t="str">
        <f>'1995'!A17</f>
        <v>011-Rothe</v>
      </c>
      <c r="B17" s="22">
        <v>135</v>
      </c>
      <c r="C17" s="23">
        <v>95</v>
      </c>
      <c r="D17" s="24">
        <f t="shared" si="8"/>
        <v>0.70370370370370372</v>
      </c>
      <c r="E17" s="23">
        <v>90</v>
      </c>
      <c r="F17" s="25">
        <f t="shared" si="9"/>
        <v>0.94736842105263153</v>
      </c>
      <c r="G17" s="22">
        <v>27</v>
      </c>
      <c r="H17" s="24">
        <f t="shared" si="0"/>
        <v>0.3</v>
      </c>
      <c r="I17" s="25">
        <f>H17-'2010'!H17</f>
        <v>0.10898876404494381</v>
      </c>
      <c r="J17" s="22">
        <v>45</v>
      </c>
      <c r="K17" s="24">
        <f t="shared" si="1"/>
        <v>0.5</v>
      </c>
      <c r="L17" s="25">
        <f>K17-'2010'!K17</f>
        <v>-0.151685393258427</v>
      </c>
      <c r="M17" s="22">
        <v>2</v>
      </c>
      <c r="N17" s="24">
        <f t="shared" si="2"/>
        <v>2.2222222222222223E-2</v>
      </c>
      <c r="O17" s="25">
        <f>N17-'2010'!N17</f>
        <v>-1.1485642946317102E-2</v>
      </c>
      <c r="P17" s="22">
        <v>9</v>
      </c>
      <c r="Q17" s="24">
        <f t="shared" si="3"/>
        <v>0.1</v>
      </c>
      <c r="R17" s="25">
        <f>Q17-'2010'!Q17</f>
        <v>2.1348314606741581E-2</v>
      </c>
      <c r="S17" s="22">
        <v>5</v>
      </c>
      <c r="T17" s="24">
        <f t="shared" si="10"/>
        <v>5.5555555555555552E-2</v>
      </c>
      <c r="U17" s="25"/>
      <c r="V17" s="22">
        <f t="shared" si="6"/>
        <v>2</v>
      </c>
      <c r="W17" s="24">
        <f t="shared" si="4"/>
        <v>2.2222222222222223E-2</v>
      </c>
      <c r="X17" s="24">
        <f>W17-'2010'!U17</f>
        <v>1.1369311088412212E-2</v>
      </c>
      <c r="Y17" s="99">
        <v>2</v>
      </c>
      <c r="Z17" s="24">
        <f t="shared" si="7"/>
        <v>2.2222222222222223E-2</v>
      </c>
      <c r="AA17" s="24">
        <f>Z17-'2010'!W17</f>
        <v>-2.2721598002496877E-2</v>
      </c>
      <c r="AB17" s="22">
        <v>0</v>
      </c>
      <c r="AC17" s="24">
        <f t="shared" si="5"/>
        <v>0</v>
      </c>
      <c r="AD17" s="25">
        <f>AC17-'2010'!Z17</f>
        <v>0</v>
      </c>
    </row>
    <row r="18" spans="1:30" x14ac:dyDescent="0.2">
      <c r="A18" s="21" t="str">
        <f>'1995'!A18</f>
        <v>012-Tietelsen</v>
      </c>
      <c r="B18" s="22">
        <v>186</v>
      </c>
      <c r="C18" s="23">
        <v>119</v>
      </c>
      <c r="D18" s="24">
        <f t="shared" si="8"/>
        <v>0.63978494623655913</v>
      </c>
      <c r="E18" s="23">
        <v>118</v>
      </c>
      <c r="F18" s="25">
        <f t="shared" si="9"/>
        <v>0.99159663865546221</v>
      </c>
      <c r="G18" s="22">
        <v>22</v>
      </c>
      <c r="H18" s="24">
        <f t="shared" si="0"/>
        <v>0.1864406779661017</v>
      </c>
      <c r="I18" s="25">
        <f>H18-'2010'!H18</f>
        <v>-5.4160825793296785E-2</v>
      </c>
      <c r="J18" s="22">
        <v>84</v>
      </c>
      <c r="K18" s="24">
        <f t="shared" si="1"/>
        <v>0.71186440677966101</v>
      </c>
      <c r="L18" s="25">
        <f>K18-'2010'!K18</f>
        <v>5.7729068433796327E-2</v>
      </c>
      <c r="M18" s="22">
        <v>5</v>
      </c>
      <c r="N18" s="24">
        <f t="shared" si="2"/>
        <v>4.2372881355932202E-2</v>
      </c>
      <c r="O18" s="25">
        <f>N18-'2010'!N18</f>
        <v>-1.7777494583917419E-2</v>
      </c>
      <c r="P18" s="22">
        <v>1</v>
      </c>
      <c r="Q18" s="24">
        <f t="shared" si="3"/>
        <v>8.4745762711864406E-3</v>
      </c>
      <c r="R18" s="25">
        <f>Q18-'2010'!Q18</f>
        <v>8.4745762711864406E-3</v>
      </c>
      <c r="S18" s="22">
        <v>4</v>
      </c>
      <c r="T18" s="24">
        <f t="shared" si="10"/>
        <v>3.3898305084745763E-2</v>
      </c>
      <c r="U18" s="25"/>
      <c r="V18" s="22">
        <f t="shared" si="6"/>
        <v>2</v>
      </c>
      <c r="W18" s="24">
        <f t="shared" si="4"/>
        <v>1.6949152542372881E-2</v>
      </c>
      <c r="X18" s="24">
        <f>W18-'2010'!U18</f>
        <v>5.8499760296625396E-3</v>
      </c>
      <c r="Y18" s="99">
        <v>2</v>
      </c>
      <c r="Z18" s="24">
        <f t="shared" si="7"/>
        <v>1.6949152542372881E-2</v>
      </c>
      <c r="AA18" s="24">
        <f>Z18-'2010'!W18</f>
        <v>-1.3126035427551929E-2</v>
      </c>
      <c r="AB18" s="22">
        <v>0</v>
      </c>
      <c r="AC18" s="24">
        <f t="shared" si="5"/>
        <v>0</v>
      </c>
      <c r="AD18" s="25">
        <f>AC18-'2010'!Z18</f>
        <v>0</v>
      </c>
    </row>
    <row r="19" spans="1:30" x14ac:dyDescent="0.2">
      <c r="A19" s="21" t="str">
        <f>'1995'!A19</f>
        <v>013-Wehrden</v>
      </c>
      <c r="B19" s="22">
        <v>687</v>
      </c>
      <c r="C19" s="23">
        <v>377</v>
      </c>
      <c r="D19" s="24">
        <f t="shared" si="8"/>
        <v>0.54876273653566232</v>
      </c>
      <c r="E19" s="23">
        <v>368</v>
      </c>
      <c r="F19" s="25">
        <f t="shared" si="9"/>
        <v>0.97612732095490717</v>
      </c>
      <c r="G19" s="22">
        <v>95</v>
      </c>
      <c r="H19" s="24">
        <f t="shared" si="0"/>
        <v>0.25815217391304346</v>
      </c>
      <c r="I19" s="25">
        <f>H19-'2010'!H19</f>
        <v>3.8778954539824079E-2</v>
      </c>
      <c r="J19" s="22">
        <v>184</v>
      </c>
      <c r="K19" s="24">
        <f t="shared" si="1"/>
        <v>0.5</v>
      </c>
      <c r="L19" s="25">
        <f>K19-'2010'!K19</f>
        <v>-5.8404558404558382E-2</v>
      </c>
      <c r="M19" s="22">
        <v>23</v>
      </c>
      <c r="N19" s="24">
        <f t="shared" si="2"/>
        <v>6.25E-2</v>
      </c>
      <c r="O19" s="25">
        <f>N19-'2010'!N19</f>
        <v>1.6915954415954414E-2</v>
      </c>
      <c r="P19" s="22">
        <v>47</v>
      </c>
      <c r="Q19" s="24">
        <f t="shared" si="3"/>
        <v>0.12771739130434784</v>
      </c>
      <c r="R19" s="25">
        <f>Q19-'2010'!Q19</f>
        <v>2.361265948222474E-3</v>
      </c>
      <c r="S19" s="22">
        <v>10</v>
      </c>
      <c r="T19" s="24">
        <f t="shared" si="10"/>
        <v>2.717391304347826E-2</v>
      </c>
      <c r="U19" s="25"/>
      <c r="V19" s="22">
        <f t="shared" si="6"/>
        <v>9</v>
      </c>
      <c r="W19" s="24">
        <f t="shared" si="4"/>
        <v>2.4456521739130436E-2</v>
      </c>
      <c r="X19" s="24">
        <f>W19-'2010'!U19</f>
        <v>1.9179313072091263E-2</v>
      </c>
      <c r="Y19" s="99">
        <v>6</v>
      </c>
      <c r="Z19" s="24">
        <f t="shared" si="7"/>
        <v>1.6304347826086956E-2</v>
      </c>
      <c r="AA19" s="24">
        <f>Z19-'2010'!W19</f>
        <v>-2.0732689210950079E-2</v>
      </c>
      <c r="AB19" s="22">
        <v>3</v>
      </c>
      <c r="AC19" s="24">
        <f t="shared" si="5"/>
        <v>8.152173913043478E-3</v>
      </c>
      <c r="AD19" s="25">
        <f>AC19-'2010'!Z19</f>
        <v>5.3031710640406293E-3</v>
      </c>
    </row>
    <row r="20" spans="1:30" x14ac:dyDescent="0.2">
      <c r="A20" s="21" t="str">
        <f>'1995'!A20</f>
        <v>014-Würgassen</v>
      </c>
      <c r="B20" s="22">
        <v>736</v>
      </c>
      <c r="C20" s="23">
        <v>373</v>
      </c>
      <c r="D20" s="24">
        <f t="shared" si="8"/>
        <v>0.50679347826086951</v>
      </c>
      <c r="E20" s="23">
        <v>366</v>
      </c>
      <c r="F20" s="25">
        <f t="shared" si="9"/>
        <v>0.98123324396782841</v>
      </c>
      <c r="G20" s="22">
        <v>151</v>
      </c>
      <c r="H20" s="24">
        <f t="shared" si="0"/>
        <v>0.41256830601092898</v>
      </c>
      <c r="I20" s="25">
        <f>H20-'2010'!H20</f>
        <v>5.8070951513574498E-2</v>
      </c>
      <c r="J20" s="22">
        <v>152</v>
      </c>
      <c r="K20" s="24">
        <f t="shared" si="1"/>
        <v>0.41530054644808745</v>
      </c>
      <c r="L20" s="25">
        <f>K20-'2010'!K20</f>
        <v>-5.8244427096886098E-2</v>
      </c>
      <c r="M20" s="22">
        <v>18</v>
      </c>
      <c r="N20" s="24">
        <f t="shared" si="2"/>
        <v>4.9180327868852458E-2</v>
      </c>
      <c r="O20" s="25">
        <f>N20-'2010'!N20</f>
        <v>-1.0842223956978037E-3</v>
      </c>
      <c r="P20" s="22">
        <v>11</v>
      </c>
      <c r="Q20" s="24">
        <f t="shared" si="3"/>
        <v>3.0054644808743168E-2</v>
      </c>
      <c r="R20" s="25">
        <f>Q20-'2010'!Q20</f>
        <v>-5.1955937201838838E-2</v>
      </c>
      <c r="S20" s="22">
        <v>23</v>
      </c>
      <c r="T20" s="24">
        <f t="shared" si="10"/>
        <v>6.2841530054644809E-2</v>
      </c>
      <c r="U20" s="25"/>
      <c r="V20" s="22">
        <f t="shared" si="6"/>
        <v>11</v>
      </c>
      <c r="W20" s="24">
        <f t="shared" si="4"/>
        <v>3.0054644808743168E-2</v>
      </c>
      <c r="X20" s="24">
        <f>W20-'2010'!U20</f>
        <v>2.8588665635757626E-2</v>
      </c>
      <c r="Y20" s="99">
        <v>8</v>
      </c>
      <c r="Z20" s="24">
        <f t="shared" si="7"/>
        <v>2.185792349726776E-2</v>
      </c>
      <c r="AA20" s="24">
        <f>Z20-'2010'!W20</f>
        <v>-1.5179113539769275E-2</v>
      </c>
      <c r="AB20" s="22">
        <v>3</v>
      </c>
      <c r="AC20" s="24">
        <f t="shared" si="5"/>
        <v>8.1967213114754103E-3</v>
      </c>
      <c r="AD20" s="25">
        <f>AC20-'2010'!Z20</f>
        <v>5.5512186659727649E-3</v>
      </c>
    </row>
    <row r="21" spans="1:30" x14ac:dyDescent="0.2">
      <c r="A21" s="21" t="str">
        <f>'1995'!A21</f>
        <v>100-Briefwahl Kernstadt</v>
      </c>
      <c r="B21" s="22"/>
      <c r="C21" s="23">
        <v>522</v>
      </c>
      <c r="D21" s="24"/>
      <c r="E21" s="23">
        <v>509</v>
      </c>
      <c r="F21" s="25">
        <f t="shared" si="9"/>
        <v>0.97509578544061304</v>
      </c>
      <c r="G21" s="22">
        <v>142</v>
      </c>
      <c r="H21" s="24">
        <f t="shared" si="0"/>
        <v>0.27897838899803534</v>
      </c>
      <c r="I21" s="25">
        <f>H21-'2010'!H21</f>
        <v>4.7451295401976235E-2</v>
      </c>
      <c r="J21" s="22">
        <v>279</v>
      </c>
      <c r="K21" s="24">
        <f t="shared" si="1"/>
        <v>0.54813359528487227</v>
      </c>
      <c r="L21" s="25">
        <f>K21-'2010'!K21</f>
        <v>2.9776018530167647E-3</v>
      </c>
      <c r="M21" s="22">
        <v>24</v>
      </c>
      <c r="N21" s="24">
        <f t="shared" si="2"/>
        <v>4.7151277013752456E-2</v>
      </c>
      <c r="O21" s="25">
        <f>N21-'2010'!N21</f>
        <v>-4.1518673725163803E-2</v>
      </c>
      <c r="P21" s="22">
        <v>28</v>
      </c>
      <c r="Q21" s="24">
        <f t="shared" si="3"/>
        <v>5.50098231827112E-2</v>
      </c>
      <c r="R21" s="25">
        <f>Q21-'2010'!Q21</f>
        <v>-2.4614411851048915E-3</v>
      </c>
      <c r="S21" s="22">
        <v>25</v>
      </c>
      <c r="T21" s="24">
        <f t="shared" si="10"/>
        <v>4.9115913555992138E-2</v>
      </c>
      <c r="U21" s="25"/>
      <c r="V21" s="22">
        <f t="shared" si="6"/>
        <v>11</v>
      </c>
      <c r="W21" s="24">
        <f t="shared" si="4"/>
        <v>2.1611001964636542E-2</v>
      </c>
      <c r="X21" s="24">
        <f>W21-'2010'!U21</f>
        <v>-1.7794911728054627E-2</v>
      </c>
      <c r="Y21" s="99">
        <v>8</v>
      </c>
      <c r="Z21" s="24">
        <f t="shared" si="7"/>
        <v>1.5717092337917484E-2</v>
      </c>
      <c r="AA21" s="24">
        <f>Z21-'2010'!W21</f>
        <v>-3.8470099780309117E-2</v>
      </c>
      <c r="AB21" s="22">
        <v>3</v>
      </c>
      <c r="AC21" s="24">
        <f t="shared" si="5"/>
        <v>5.893909626719057E-3</v>
      </c>
      <c r="AD21" s="25">
        <f>AC21-'2010'!Z21</f>
        <v>9.6780125233482048E-4</v>
      </c>
    </row>
    <row r="22" spans="1:30" x14ac:dyDescent="0.2">
      <c r="A22" s="21" t="str">
        <f>'1995'!A22</f>
        <v>200-Briefwahl Ortschaften</v>
      </c>
      <c r="B22" s="22"/>
      <c r="C22" s="23">
        <v>556</v>
      </c>
      <c r="D22" s="24"/>
      <c r="E22" s="23">
        <v>550</v>
      </c>
      <c r="F22" s="25">
        <f t="shared" si="9"/>
        <v>0.98920863309352514</v>
      </c>
      <c r="G22" s="22">
        <v>121</v>
      </c>
      <c r="H22" s="24">
        <f t="shared" si="0"/>
        <v>0.22</v>
      </c>
      <c r="I22" s="25">
        <f>H22-'2010'!H22</f>
        <v>-1.0514096185737981E-2</v>
      </c>
      <c r="J22" s="22">
        <v>298</v>
      </c>
      <c r="K22" s="24">
        <f t="shared" si="1"/>
        <v>0.54181818181818187</v>
      </c>
      <c r="L22" s="25">
        <f>K22-'2010'!K22</f>
        <v>-1.7054123322780002E-2</v>
      </c>
      <c r="M22" s="22">
        <v>27</v>
      </c>
      <c r="N22" s="24">
        <f t="shared" si="2"/>
        <v>4.9090909090909088E-2</v>
      </c>
      <c r="O22" s="25">
        <f>N22-'2010'!N22</f>
        <v>-2.2219206995326396E-2</v>
      </c>
      <c r="P22" s="22">
        <v>43</v>
      </c>
      <c r="Q22" s="24">
        <f t="shared" si="3"/>
        <v>7.8181818181818186E-2</v>
      </c>
      <c r="R22" s="25">
        <f>Q22-'2010'!Q22</f>
        <v>1.0188451680989002E-2</v>
      </c>
      <c r="S22" s="22">
        <v>45</v>
      </c>
      <c r="T22" s="24">
        <f t="shared" si="10"/>
        <v>8.1818181818181818E-2</v>
      </c>
      <c r="U22" s="25"/>
      <c r="V22" s="22">
        <f t="shared" si="6"/>
        <v>16</v>
      </c>
      <c r="W22" s="24">
        <f t="shared" si="4"/>
        <v>2.9090909090909091E-2</v>
      </c>
      <c r="X22" s="24">
        <f>W22-'2010'!U22</f>
        <v>-1.0473175249294649E-2</v>
      </c>
      <c r="Y22" s="99">
        <v>10</v>
      </c>
      <c r="Z22" s="24">
        <f t="shared" si="7"/>
        <v>1.8181818181818181E-2</v>
      </c>
      <c r="AA22" s="24">
        <f>Z22-'2010'!W22</f>
        <v>-1.6644052464947989E-2</v>
      </c>
      <c r="AB22" s="22">
        <v>6</v>
      </c>
      <c r="AC22" s="24">
        <f t="shared" si="5"/>
        <v>1.090909090909091E-2</v>
      </c>
      <c r="AD22" s="25">
        <f>AC22-'2010'!Z22</f>
        <v>2.617216945575155E-3</v>
      </c>
    </row>
    <row r="23" spans="1:30" s="2" customFormat="1" x14ac:dyDescent="0.2">
      <c r="A23" s="26" t="str">
        <f>'1995'!A23</f>
        <v>Briefwahl</v>
      </c>
      <c r="B23" s="27"/>
      <c r="C23" s="28">
        <f>C21+C22</f>
        <v>1078</v>
      </c>
      <c r="D23" s="29"/>
      <c r="E23" s="28">
        <f>E21+E22</f>
        <v>1059</v>
      </c>
      <c r="F23" s="30">
        <f t="shared" si="9"/>
        <v>0.98237476808905377</v>
      </c>
      <c r="G23" s="28">
        <f>G21+G22</f>
        <v>263</v>
      </c>
      <c r="H23" s="29">
        <f t="shared" si="0"/>
        <v>0.24834749763928235</v>
      </c>
      <c r="I23" s="30">
        <f>H23-'2010'!H23</f>
        <v>1.7324395329051334E-2</v>
      </c>
      <c r="J23" s="27">
        <f>J21+J22</f>
        <v>577</v>
      </c>
      <c r="K23" s="29">
        <f t="shared" si="1"/>
        <v>0.54485363550519361</v>
      </c>
      <c r="L23" s="30">
        <f>K23-'2010'!K23</f>
        <v>-7.1265625146084144E-3</v>
      </c>
      <c r="M23" s="27">
        <f>M21+M22</f>
        <v>51</v>
      </c>
      <c r="N23" s="29">
        <f t="shared" si="2"/>
        <v>4.8158640226628892E-2</v>
      </c>
      <c r="O23" s="30">
        <f>N23-'2010'!N23</f>
        <v>-3.1874363073701138E-2</v>
      </c>
      <c r="P23" s="27">
        <f>P21+P22</f>
        <v>71</v>
      </c>
      <c r="Q23" s="29">
        <f t="shared" si="3"/>
        <v>6.7044381491973559E-2</v>
      </c>
      <c r="R23" s="30">
        <f>Q23-'2010'!Q23</f>
        <v>4.3381108649108574E-3</v>
      </c>
      <c r="S23" s="27">
        <f>S21+S22</f>
        <v>70</v>
      </c>
      <c r="T23" s="29">
        <f>S23/E23</f>
        <v>6.6100094428706332E-2</v>
      </c>
      <c r="U23" s="30"/>
      <c r="V23" s="27">
        <f t="shared" si="6"/>
        <v>27</v>
      </c>
      <c r="W23" s="29">
        <f t="shared" si="4"/>
        <v>2.5495750708215296E-2</v>
      </c>
      <c r="X23" s="29">
        <f>W23-'2010'!U23</f>
        <v>-1.4033268979149693E-2</v>
      </c>
      <c r="Y23" s="100">
        <f>Y21+Y22</f>
        <v>18</v>
      </c>
      <c r="Z23" s="29">
        <f t="shared" si="7"/>
        <v>1.69971671388102E-2</v>
      </c>
      <c r="AA23" s="29">
        <f>Z23-'2010'!W23</f>
        <v>-2.7557288306734352E-2</v>
      </c>
      <c r="AB23" s="27">
        <f>AB21+AB22</f>
        <v>9</v>
      </c>
      <c r="AC23" s="29">
        <f t="shared" si="5"/>
        <v>8.4985835694051E-3</v>
      </c>
      <c r="AD23" s="30">
        <f>AC23-'2010'!Z23</f>
        <v>1.8979235033984992E-3</v>
      </c>
    </row>
    <row r="24" spans="1:30" s="2" customFormat="1" x14ac:dyDescent="0.2">
      <c r="A24" s="32" t="str">
        <f>'1995'!A24</f>
        <v>332-Stadt Beverungen</v>
      </c>
      <c r="B24" s="33">
        <f>SUM(B9:B22)</f>
        <v>11122</v>
      </c>
      <c r="C24" s="34">
        <f>SUM(C9:C22)</f>
        <v>6584</v>
      </c>
      <c r="D24" s="35">
        <f t="shared" si="8"/>
        <v>0.59197985973745726</v>
      </c>
      <c r="E24" s="34">
        <f>SUM(E9:E22)</f>
        <v>6428</v>
      </c>
      <c r="F24" s="36">
        <f t="shared" si="9"/>
        <v>0.9763061968408262</v>
      </c>
      <c r="G24" s="34">
        <f>SUM(G9:G22)</f>
        <v>2033</v>
      </c>
      <c r="H24" s="35">
        <f t="shared" si="0"/>
        <v>0.31627255756067207</v>
      </c>
      <c r="I24" s="36">
        <f>H24-'2010'!H24</f>
        <v>3.1308873431480311E-2</v>
      </c>
      <c r="J24" s="33">
        <f>SUM(J9:J22)</f>
        <v>3161</v>
      </c>
      <c r="K24" s="35">
        <f>J24/E24</f>
        <v>0.49175482265090231</v>
      </c>
      <c r="L24" s="36">
        <f>K24-'2010'!K24</f>
        <v>-3.7375141805904954E-2</v>
      </c>
      <c r="M24" s="33">
        <f>SUM(M9:M22)</f>
        <v>282</v>
      </c>
      <c r="N24" s="35">
        <f t="shared" si="2"/>
        <v>4.387056627255756E-2</v>
      </c>
      <c r="O24" s="36">
        <f>N24-'2010'!N24</f>
        <v>-1.5316576363820125E-2</v>
      </c>
      <c r="P24" s="33">
        <f>SUM(P9:P22)</f>
        <v>394</v>
      </c>
      <c r="Q24" s="35">
        <f t="shared" si="3"/>
        <v>6.129433727442439E-2</v>
      </c>
      <c r="R24" s="36">
        <f>Q24-'2010'!Q24</f>
        <v>-3.6106233189923953E-3</v>
      </c>
      <c r="S24" s="33">
        <f>SUM(S9:S22)</f>
        <v>418</v>
      </c>
      <c r="T24" s="35">
        <f>S24/E24</f>
        <v>6.5028002489110143E-2</v>
      </c>
      <c r="U24" s="36"/>
      <c r="V24" s="33">
        <f t="shared" si="6"/>
        <v>140</v>
      </c>
      <c r="W24" s="35">
        <f t="shared" si="4"/>
        <v>2.1779713752333542E-2</v>
      </c>
      <c r="X24" s="35">
        <f>W24-'2010'!U24</f>
        <v>4.1822355870000938E-3</v>
      </c>
      <c r="Y24" s="101">
        <f>SUM(Y9:Y22)</f>
        <v>119</v>
      </c>
      <c r="Z24" s="35">
        <f t="shared" si="7"/>
        <v>1.851275668948351E-2</v>
      </c>
      <c r="AA24" s="35">
        <f>Z24-'2010'!W24</f>
        <v>-2.3830003316697913E-2</v>
      </c>
      <c r="AB24" s="33">
        <f>SUM(AB9:AB22)</f>
        <v>21</v>
      </c>
      <c r="AC24" s="35">
        <f t="shared" si="5"/>
        <v>3.2669570628500312E-3</v>
      </c>
      <c r="AD24" s="36">
        <f>AC24-'2010'!Z24</f>
        <v>7.9438713548177263E-4</v>
      </c>
    </row>
    <row r="25" spans="1:30" x14ac:dyDescent="0.2">
      <c r="A25" s="43" t="s">
        <v>64</v>
      </c>
      <c r="G25" s="143" t="s">
        <v>54</v>
      </c>
      <c r="H25" s="143"/>
      <c r="I25" s="143"/>
      <c r="J25" s="145" t="s">
        <v>55</v>
      </c>
      <c r="K25" s="145"/>
      <c r="L25" s="145"/>
      <c r="M25" s="146" t="s">
        <v>73</v>
      </c>
      <c r="N25" s="146"/>
      <c r="O25" s="146"/>
      <c r="P25" s="147" t="s">
        <v>74</v>
      </c>
      <c r="Q25" s="147"/>
      <c r="R25" s="147"/>
      <c r="S25" s="152" t="s">
        <v>75</v>
      </c>
      <c r="T25" s="153"/>
      <c r="U25" s="153"/>
      <c r="V25" s="144"/>
      <c r="W25" s="144"/>
      <c r="X25" s="144"/>
      <c r="Y25" s="154" t="s">
        <v>76</v>
      </c>
      <c r="Z25" s="155"/>
      <c r="AA25" s="155"/>
      <c r="AB25" s="140" t="s">
        <v>77</v>
      </c>
      <c r="AC25" s="140"/>
      <c r="AD25" s="141"/>
    </row>
    <row r="26" spans="1:30" s="5" customFormat="1" x14ac:dyDescent="0.2"/>
    <row r="27" spans="1:30" s="5" customFormat="1" x14ac:dyDescent="0.2">
      <c r="A27" s="43" t="str">
        <f>$A$4</f>
        <v>Wahlbezirk</v>
      </c>
    </row>
    <row r="28" spans="1:30" s="5" customFormat="1" x14ac:dyDescent="0.2">
      <c r="A28" s="48"/>
      <c r="B28" s="48"/>
      <c r="C28" s="48" t="s">
        <v>0</v>
      </c>
      <c r="D28" s="48" t="s">
        <v>1</v>
      </c>
      <c r="E28" s="48" t="s">
        <v>2</v>
      </c>
      <c r="F28" s="48" t="s">
        <v>7</v>
      </c>
      <c r="G28" s="48" t="s">
        <v>40</v>
      </c>
      <c r="H28" s="48" t="s">
        <v>27</v>
      </c>
    </row>
    <row r="29" spans="1:30" s="5" customFormat="1" x14ac:dyDescent="0.2">
      <c r="A29" s="149" t="str">
        <f>CONCATENATE(A6," Prozentual")</f>
        <v>001-Beverungen Prozentual</v>
      </c>
      <c r="B29" s="150"/>
      <c r="C29" s="44">
        <f>K6</f>
        <v>0.45243902439024392</v>
      </c>
      <c r="D29" s="44">
        <f>H6</f>
        <v>0.33414634146341465</v>
      </c>
      <c r="E29" s="44">
        <f>N6</f>
        <v>5.1219512195121948E-2</v>
      </c>
      <c r="F29" s="44">
        <f>Q6</f>
        <v>6.2195121951219512E-2</v>
      </c>
      <c r="G29" s="44">
        <f>T6</f>
        <v>7.5609756097560973E-2</v>
      </c>
      <c r="H29" s="44">
        <f>W6</f>
        <v>2.4390243902439025E-2</v>
      </c>
    </row>
    <row r="30" spans="1:30" s="5" customFormat="1" x14ac:dyDescent="0.2">
      <c r="A30" s="149" t="str">
        <f>CONCATENATE(A6," Gewinn/Verlust")</f>
        <v>001-Beverungen Gewinn/Verlust</v>
      </c>
      <c r="B30" s="150"/>
      <c r="C30" s="44">
        <f>L6</f>
        <v>-5.1057479106259629E-2</v>
      </c>
      <c r="D30" s="44">
        <f>I6</f>
        <v>5.162885894593211E-2</v>
      </c>
      <c r="E30" s="44">
        <f>O6</f>
        <v>-2.710216612655638E-2</v>
      </c>
      <c r="F30" s="44">
        <f>R6</f>
        <v>-2.1405423844448185E-3</v>
      </c>
      <c r="G30" s="44">
        <f>T6</f>
        <v>7.5609756097560973E-2</v>
      </c>
      <c r="H30" s="44">
        <f>X6</f>
        <v>1.3940941232166798E-2</v>
      </c>
    </row>
    <row r="31" spans="1:30" s="5" customFormat="1" x14ac:dyDescent="0.2"/>
    <row r="32" spans="1:30" s="5" customFormat="1" x14ac:dyDescent="0.2"/>
    <row r="33" spans="1:8" s="5" customFormat="1" x14ac:dyDescent="0.2"/>
    <row r="34" spans="1:8" s="5" customFormat="1" x14ac:dyDescent="0.2"/>
    <row r="35" spans="1:8" s="5" customFormat="1" x14ac:dyDescent="0.2"/>
    <row r="36" spans="1:8" s="5" customFormat="1" x14ac:dyDescent="0.2"/>
    <row r="37" spans="1:8" s="5" customFormat="1" x14ac:dyDescent="0.2"/>
    <row r="38" spans="1:8" s="5" customFormat="1" x14ac:dyDescent="0.2"/>
    <row r="39" spans="1:8" s="5" customFormat="1" x14ac:dyDescent="0.2"/>
    <row r="40" spans="1:8" s="5" customFormat="1" x14ac:dyDescent="0.2"/>
    <row r="41" spans="1:8" s="5" customFormat="1" x14ac:dyDescent="0.2"/>
    <row r="42" spans="1:8" s="5" customFormat="1" x14ac:dyDescent="0.2"/>
    <row r="43" spans="1:8" s="5" customFormat="1" x14ac:dyDescent="0.2"/>
    <row r="44" spans="1:8" s="5" customFormat="1" x14ac:dyDescent="0.2"/>
    <row r="45" spans="1:8" s="5" customFormat="1" x14ac:dyDescent="0.2">
      <c r="A45" s="43" t="str">
        <f>$A$4</f>
        <v>Wahlbezirk</v>
      </c>
    </row>
    <row r="46" spans="1:8" s="5" customFormat="1" x14ac:dyDescent="0.2">
      <c r="A46" s="48"/>
      <c r="B46" s="48"/>
      <c r="C46" s="48" t="s">
        <v>0</v>
      </c>
      <c r="D46" s="48" t="s">
        <v>1</v>
      </c>
      <c r="E46" s="48" t="s">
        <v>2</v>
      </c>
      <c r="F46" s="48" t="s">
        <v>7</v>
      </c>
      <c r="G46" s="48" t="s">
        <v>40</v>
      </c>
      <c r="H46" s="48" t="s">
        <v>27</v>
      </c>
    </row>
    <row r="47" spans="1:8" s="5" customFormat="1" x14ac:dyDescent="0.2">
      <c r="A47" s="149" t="str">
        <f>CONCATENATE(A7," Prozentual")</f>
        <v>002-Beverungen Prozentual</v>
      </c>
      <c r="B47" s="150"/>
      <c r="C47" s="44">
        <f>K7</f>
        <v>0.42313546423135462</v>
      </c>
      <c r="D47" s="44">
        <f>H7</f>
        <v>0.36986301369863012</v>
      </c>
      <c r="E47" s="44">
        <f>N7</f>
        <v>6.0882800608828003E-2</v>
      </c>
      <c r="F47" s="44">
        <f>Q7</f>
        <v>5.1750380517503802E-2</v>
      </c>
      <c r="G47" s="44">
        <f>T7</f>
        <v>6.8493150684931503E-2</v>
      </c>
      <c r="H47" s="44">
        <f>W7</f>
        <v>2.5875190258751901E-2</v>
      </c>
    </row>
    <row r="48" spans="1:8" s="5" customFormat="1" x14ac:dyDescent="0.2">
      <c r="A48" s="149" t="str">
        <f>CONCATENATE(A7," Gewinn/Verlust")</f>
        <v>002-Beverungen Gewinn/Verlust</v>
      </c>
      <c r="B48" s="150"/>
      <c r="C48" s="44">
        <f>L7</f>
        <v>-6.1903905847385532E-2</v>
      </c>
      <c r="D48" s="44">
        <f>I7</f>
        <v>4.387876173012617E-2</v>
      </c>
      <c r="E48" s="44">
        <f>O7</f>
        <v>-1.4707750572274358E-2</v>
      </c>
      <c r="F48" s="44">
        <f>R7</f>
        <v>-1.4391351765960764E-2</v>
      </c>
      <c r="G48" s="44">
        <f>T7</f>
        <v>6.8493150684931503E-2</v>
      </c>
      <c r="H48" s="44">
        <f>X7</f>
        <v>2.0698403462870621E-2</v>
      </c>
    </row>
    <row r="49" spans="1:8" s="5" customFormat="1" x14ac:dyDescent="0.2"/>
    <row r="50" spans="1:8" s="5" customFormat="1" x14ac:dyDescent="0.2"/>
    <row r="51" spans="1:8" s="5" customFormat="1" x14ac:dyDescent="0.2"/>
    <row r="52" spans="1:8" s="5" customFormat="1" x14ac:dyDescent="0.2"/>
    <row r="53" spans="1:8" s="5" customFormat="1" x14ac:dyDescent="0.2"/>
    <row r="54" spans="1:8" s="5" customFormat="1" x14ac:dyDescent="0.2"/>
    <row r="55" spans="1:8" s="5" customFormat="1" x14ac:dyDescent="0.2"/>
    <row r="56" spans="1:8" s="5" customFormat="1" x14ac:dyDescent="0.2"/>
    <row r="57" spans="1:8" s="5" customFormat="1" x14ac:dyDescent="0.2"/>
    <row r="58" spans="1:8" s="5" customFormat="1" x14ac:dyDescent="0.2"/>
    <row r="59" spans="1:8" s="5" customFormat="1" x14ac:dyDescent="0.2"/>
    <row r="60" spans="1:8" s="5" customFormat="1" x14ac:dyDescent="0.2"/>
    <row r="61" spans="1:8" s="5" customFormat="1" x14ac:dyDescent="0.2"/>
    <row r="63" spans="1:8" s="5" customFormat="1" x14ac:dyDescent="0.2">
      <c r="A63" s="43" t="str">
        <f>$A$4</f>
        <v>Wahlbezirk</v>
      </c>
    </row>
    <row r="64" spans="1:8" s="5" customFormat="1" x14ac:dyDescent="0.2">
      <c r="A64" s="48"/>
      <c r="B64" s="48"/>
      <c r="C64" s="48" t="s">
        <v>0</v>
      </c>
      <c r="D64" s="48" t="s">
        <v>1</v>
      </c>
      <c r="E64" s="48" t="s">
        <v>2</v>
      </c>
      <c r="F64" s="48" t="s">
        <v>7</v>
      </c>
      <c r="G64" s="48" t="s">
        <v>40</v>
      </c>
      <c r="H64" s="48" t="s">
        <v>27</v>
      </c>
    </row>
    <row r="65" spans="1:8" s="5" customFormat="1" x14ac:dyDescent="0.2">
      <c r="A65" s="149" t="str">
        <f>CONCATENATE(A8," Prozentual")</f>
        <v>003-Beverungen Prozentual</v>
      </c>
      <c r="B65" s="150"/>
      <c r="C65" s="44">
        <f>K8</f>
        <v>0.42036124794745483</v>
      </c>
      <c r="D65" s="44">
        <f>H8</f>
        <v>0.37931034482758619</v>
      </c>
      <c r="E65" s="44">
        <f>N8</f>
        <v>4.1050903119868636E-2</v>
      </c>
      <c r="F65" s="44">
        <f>Q8</f>
        <v>5.090311986863711E-2</v>
      </c>
      <c r="G65" s="44">
        <f>T8</f>
        <v>8.5385878489326772E-2</v>
      </c>
      <c r="H65" s="44">
        <f>W8</f>
        <v>2.2988505747126436E-2</v>
      </c>
    </row>
    <row r="66" spans="1:8" s="5" customFormat="1" x14ac:dyDescent="0.2">
      <c r="A66" s="149" t="str">
        <f>CONCATENATE(A8," Gewinn/Verlust")</f>
        <v>003-Beverungen Gewinn/Verlust</v>
      </c>
      <c r="B66" s="150"/>
      <c r="C66" s="44">
        <f>L8</f>
        <v>-1.9495125481629572E-2</v>
      </c>
      <c r="D66" s="44">
        <f>I8</f>
        <v>7.6765925834210158E-3</v>
      </c>
      <c r="E66" s="44">
        <f>O8</f>
        <v>-1.6399725246379122E-2</v>
      </c>
      <c r="F66" s="44">
        <f>R8</f>
        <v>-4.7521763611654E-3</v>
      </c>
      <c r="G66" s="44">
        <f>T8</f>
        <v>8.5385878489326772E-2</v>
      </c>
      <c r="H66" s="44">
        <f>X8</f>
        <v>-7.437932739195928E-3</v>
      </c>
    </row>
    <row r="67" spans="1:8" s="5" customFormat="1" x14ac:dyDescent="0.2"/>
    <row r="68" spans="1:8" s="5" customFormat="1" x14ac:dyDescent="0.2"/>
    <row r="69" spans="1:8" s="5" customFormat="1" x14ac:dyDescent="0.2"/>
    <row r="70" spans="1:8" s="5" customFormat="1" x14ac:dyDescent="0.2"/>
    <row r="71" spans="1:8" s="5" customFormat="1" x14ac:dyDescent="0.2"/>
    <row r="72" spans="1:8" s="5" customFormat="1" x14ac:dyDescent="0.2"/>
    <row r="73" spans="1:8" s="5" customFormat="1" x14ac:dyDescent="0.2"/>
    <row r="74" spans="1:8" s="5" customFormat="1" x14ac:dyDescent="0.2"/>
    <row r="75" spans="1:8" s="5" customFormat="1" x14ac:dyDescent="0.2"/>
    <row r="76" spans="1:8" s="5" customFormat="1" x14ac:dyDescent="0.2"/>
    <row r="77" spans="1:8" s="5" customFormat="1" x14ac:dyDescent="0.2"/>
    <row r="78" spans="1:8" s="5" customFormat="1" x14ac:dyDescent="0.2"/>
    <row r="79" spans="1:8" s="5" customFormat="1" x14ac:dyDescent="0.2"/>
    <row r="81" spans="1:8" s="5" customFormat="1" x14ac:dyDescent="0.2">
      <c r="A81" s="43" t="str">
        <f>$A$4</f>
        <v>Wahlbezirk</v>
      </c>
    </row>
    <row r="82" spans="1:8" s="5" customFormat="1" x14ac:dyDescent="0.2">
      <c r="A82" s="48"/>
      <c r="B82" s="48"/>
      <c r="C82" s="48" t="s">
        <v>0</v>
      </c>
      <c r="D82" s="48" t="s">
        <v>1</v>
      </c>
      <c r="E82" s="48" t="s">
        <v>2</v>
      </c>
      <c r="F82" s="48" t="s">
        <v>7</v>
      </c>
      <c r="G82" s="48" t="s">
        <v>40</v>
      </c>
      <c r="H82" s="48" t="s">
        <v>27</v>
      </c>
    </row>
    <row r="83" spans="1:8" s="5" customFormat="1" x14ac:dyDescent="0.2">
      <c r="A83" s="149" t="str">
        <f>CONCATENATE(A9," Prozentual")</f>
        <v>300-Kernstadt Prozentual</v>
      </c>
      <c r="B83" s="150"/>
      <c r="C83" s="44">
        <f>K9</f>
        <v>0.43384467881112176</v>
      </c>
      <c r="D83" s="44">
        <f>H9</f>
        <v>0.35858101629913708</v>
      </c>
      <c r="E83" s="44">
        <f>N9</f>
        <v>5.1294343240651963E-2</v>
      </c>
      <c r="F83" s="44">
        <f>Q9</f>
        <v>5.560882070949185E-2</v>
      </c>
      <c r="G83" s="44">
        <f>T9</f>
        <v>7.6222435282837966E-2</v>
      </c>
      <c r="H83" s="44">
        <f>W9</f>
        <v>2.4448705656759349E-2</v>
      </c>
    </row>
    <row r="84" spans="1:8" s="5" customFormat="1" x14ac:dyDescent="0.2">
      <c r="A84" s="149" t="str">
        <f>CONCATENATE(A9," Gewinn/Verlust")</f>
        <v>300-Kernstadt Gewinn/Verlust</v>
      </c>
      <c r="B84" s="150"/>
      <c r="C84" s="44">
        <f>L9</f>
        <v>-4.4917775305291452E-2</v>
      </c>
      <c r="D84" s="44">
        <f>I9</f>
        <v>3.5560565329026961E-2</v>
      </c>
      <c r="E84" s="44">
        <f>O9</f>
        <v>-2.0021860220281434E-2</v>
      </c>
      <c r="F84" s="44">
        <f>R9</f>
        <v>-6.7928573188248756E-3</v>
      </c>
      <c r="G84" s="44">
        <f>T9</f>
        <v>7.6222435282837966E-2</v>
      </c>
      <c r="H84" s="44">
        <f>X9</f>
        <v>9.8237587874364235E-3</v>
      </c>
    </row>
    <row r="85" spans="1:8" s="5" customFormat="1" x14ac:dyDescent="0.2"/>
    <row r="86" spans="1:8" s="5" customFormat="1" x14ac:dyDescent="0.2"/>
    <row r="87" spans="1:8" s="5" customFormat="1" x14ac:dyDescent="0.2"/>
    <row r="88" spans="1:8" s="5" customFormat="1" x14ac:dyDescent="0.2"/>
    <row r="89" spans="1:8" s="5" customFormat="1" x14ac:dyDescent="0.2"/>
    <row r="90" spans="1:8" s="5" customFormat="1" x14ac:dyDescent="0.2"/>
    <row r="91" spans="1:8" s="5" customFormat="1" x14ac:dyDescent="0.2"/>
    <row r="92" spans="1:8" s="5" customFormat="1" x14ac:dyDescent="0.2"/>
    <row r="93" spans="1:8" s="5" customFormat="1" x14ac:dyDescent="0.2"/>
    <row r="94" spans="1:8" s="5" customFormat="1" x14ac:dyDescent="0.2"/>
    <row r="95" spans="1:8" s="5" customFormat="1" x14ac:dyDescent="0.2"/>
    <row r="96" spans="1:8" s="5" customFormat="1" x14ac:dyDescent="0.2"/>
    <row r="97" spans="1:8" s="5" customFormat="1" x14ac:dyDescent="0.2"/>
    <row r="99" spans="1:8" s="5" customFormat="1" x14ac:dyDescent="0.2">
      <c r="A99" s="43" t="str">
        <f>$A$4</f>
        <v>Wahlbezirk</v>
      </c>
    </row>
    <row r="100" spans="1:8" s="5" customFormat="1" x14ac:dyDescent="0.2">
      <c r="A100" s="48"/>
      <c r="B100" s="48"/>
      <c r="C100" s="48" t="s">
        <v>0</v>
      </c>
      <c r="D100" s="48" t="s">
        <v>1</v>
      </c>
      <c r="E100" s="48" t="s">
        <v>2</v>
      </c>
      <c r="F100" s="48" t="s">
        <v>7</v>
      </c>
      <c r="G100" s="48" t="s">
        <v>40</v>
      </c>
      <c r="H100" s="48" t="s">
        <v>27</v>
      </c>
    </row>
    <row r="101" spans="1:8" s="5" customFormat="1" x14ac:dyDescent="0.2">
      <c r="A101" s="149" t="str">
        <f>CONCATENATE(A10," Prozentual")</f>
        <v>004-Amelunxen Prozentual</v>
      </c>
      <c r="B101" s="150"/>
      <c r="C101" s="44">
        <f>K10</f>
        <v>0.42268041237113402</v>
      </c>
      <c r="D101" s="44">
        <f>H10</f>
        <v>0.40206185567010311</v>
      </c>
      <c r="E101" s="44">
        <f>N10</f>
        <v>4.536082474226804E-2</v>
      </c>
      <c r="F101" s="44">
        <f>Q10</f>
        <v>6.8041237113402056E-2</v>
      </c>
      <c r="G101" s="44">
        <f>T10</f>
        <v>4.7422680412371132E-2</v>
      </c>
      <c r="H101" s="44">
        <f>W10</f>
        <v>1.443298969072165E-2</v>
      </c>
    </row>
    <row r="102" spans="1:8" s="5" customFormat="1" x14ac:dyDescent="0.2">
      <c r="A102" s="149" t="str">
        <f>CONCATENATE(A10," Gewinn/Verlust")</f>
        <v>004-Amelunxen Gewinn/Verlust</v>
      </c>
      <c r="B102" s="150"/>
      <c r="C102" s="44">
        <f>L10</f>
        <v>-6.3206684403059543E-2</v>
      </c>
      <c r="D102" s="44">
        <f>I10</f>
        <v>7.5448952444296669E-2</v>
      </c>
      <c r="E102" s="44">
        <f>O10</f>
        <v>3.0221150648486877E-3</v>
      </c>
      <c r="F102" s="44">
        <f>R10</f>
        <v>-6.5555370801463342E-3</v>
      </c>
      <c r="G102" s="44">
        <f>T10</f>
        <v>4.7422680412371132E-2</v>
      </c>
      <c r="H102" s="44">
        <f>X10</f>
        <v>-1.0032235658168773E-2</v>
      </c>
    </row>
    <row r="103" spans="1:8" s="5" customFormat="1" x14ac:dyDescent="0.2"/>
    <row r="104" spans="1:8" s="5" customFormat="1" x14ac:dyDescent="0.2"/>
    <row r="105" spans="1:8" s="5" customFormat="1" x14ac:dyDescent="0.2"/>
    <row r="106" spans="1:8" s="5" customFormat="1" x14ac:dyDescent="0.2"/>
    <row r="107" spans="1:8" s="5" customFormat="1" x14ac:dyDescent="0.2"/>
    <row r="108" spans="1:8" s="5" customFormat="1" x14ac:dyDescent="0.2"/>
    <row r="109" spans="1:8" s="5" customFormat="1" x14ac:dyDescent="0.2"/>
    <row r="110" spans="1:8" s="5" customFormat="1" x14ac:dyDescent="0.2"/>
    <row r="111" spans="1:8" s="5" customFormat="1" x14ac:dyDescent="0.2"/>
    <row r="112" spans="1:8" s="5" customFormat="1" x14ac:dyDescent="0.2"/>
    <row r="113" spans="1:8" s="5" customFormat="1" x14ac:dyDescent="0.2"/>
    <row r="114" spans="1:8" s="5" customFormat="1" x14ac:dyDescent="0.2"/>
    <row r="115" spans="1:8" s="5" customFormat="1" x14ac:dyDescent="0.2"/>
    <row r="117" spans="1:8" s="5" customFormat="1" x14ac:dyDescent="0.2">
      <c r="A117" s="43" t="str">
        <f>$A$4</f>
        <v>Wahlbezirk</v>
      </c>
    </row>
    <row r="118" spans="1:8" s="5" customFormat="1" x14ac:dyDescent="0.2">
      <c r="A118" s="48"/>
      <c r="B118" s="48"/>
      <c r="C118" s="48" t="s">
        <v>0</v>
      </c>
      <c r="D118" s="48" t="s">
        <v>1</v>
      </c>
      <c r="E118" s="48" t="s">
        <v>2</v>
      </c>
      <c r="F118" s="48" t="s">
        <v>7</v>
      </c>
      <c r="G118" s="48" t="s">
        <v>40</v>
      </c>
      <c r="H118" s="48" t="s">
        <v>27</v>
      </c>
    </row>
    <row r="119" spans="1:8" s="5" customFormat="1" x14ac:dyDescent="0.2">
      <c r="A119" s="149" t="str">
        <f>CONCATENATE(A11," Prozentual")</f>
        <v>005-Blankenau Prozentual</v>
      </c>
      <c r="B119" s="150"/>
      <c r="C119" s="44">
        <f>K11</f>
        <v>0.46956521739130436</v>
      </c>
      <c r="D119" s="44">
        <f>H11</f>
        <v>0.33043478260869563</v>
      </c>
      <c r="E119" s="44">
        <f>N11</f>
        <v>4.3478260869565216E-2</v>
      </c>
      <c r="F119" s="44">
        <f>Q11</f>
        <v>5.2173913043478258E-2</v>
      </c>
      <c r="G119" s="44">
        <f>T11</f>
        <v>7.8260869565217397E-2</v>
      </c>
      <c r="H119" s="44">
        <f>W11</f>
        <v>2.6086956521739129E-2</v>
      </c>
    </row>
    <row r="120" spans="1:8" s="5" customFormat="1" x14ac:dyDescent="0.2">
      <c r="A120" s="149" t="str">
        <f>CONCATENATE(A11," Gewinn/Verlust")</f>
        <v>005-Blankenau Gewinn/Verlust</v>
      </c>
      <c r="B120" s="150"/>
      <c r="C120" s="44">
        <f>L11</f>
        <v>-7.0702966273872292E-3</v>
      </c>
      <c r="D120" s="44">
        <f>I11</f>
        <v>-1.5359609914668837E-2</v>
      </c>
      <c r="E120" s="44">
        <f>O11</f>
        <v>6.095083299471761E-3</v>
      </c>
      <c r="F120" s="44">
        <f>R11</f>
        <v>-1.3246647704185287E-2</v>
      </c>
      <c r="G120" s="44">
        <f>T11</f>
        <v>7.8260869565217397E-2</v>
      </c>
      <c r="H120" s="44">
        <f>X11</f>
        <v>6.8761569371077712E-3</v>
      </c>
    </row>
    <row r="121" spans="1:8" s="5" customFormat="1" x14ac:dyDescent="0.2"/>
    <row r="122" spans="1:8" s="5" customFormat="1" x14ac:dyDescent="0.2"/>
    <row r="123" spans="1:8" s="5" customFormat="1" x14ac:dyDescent="0.2"/>
    <row r="124" spans="1:8" s="5" customFormat="1" x14ac:dyDescent="0.2"/>
    <row r="125" spans="1:8" s="5" customFormat="1" x14ac:dyDescent="0.2"/>
    <row r="126" spans="1:8" s="5" customFormat="1" x14ac:dyDescent="0.2"/>
    <row r="127" spans="1:8" s="5" customFormat="1" x14ac:dyDescent="0.2"/>
    <row r="128" spans="1:8" s="5" customFormat="1" x14ac:dyDescent="0.2"/>
    <row r="129" spans="1:8" s="5" customFormat="1" x14ac:dyDescent="0.2"/>
    <row r="130" spans="1:8" s="5" customFormat="1" x14ac:dyDescent="0.2"/>
    <row r="131" spans="1:8" s="5" customFormat="1" x14ac:dyDescent="0.2"/>
    <row r="132" spans="1:8" s="5" customFormat="1" x14ac:dyDescent="0.2"/>
    <row r="133" spans="1:8" s="5" customFormat="1" x14ac:dyDescent="0.2"/>
    <row r="135" spans="1:8" s="5" customFormat="1" x14ac:dyDescent="0.2">
      <c r="A135" s="43" t="str">
        <f>$A$4</f>
        <v>Wahlbezirk</v>
      </c>
    </row>
    <row r="136" spans="1:8" s="5" customFormat="1" x14ac:dyDescent="0.2">
      <c r="A136" s="48"/>
      <c r="B136" s="48"/>
      <c r="C136" s="48" t="s">
        <v>0</v>
      </c>
      <c r="D136" s="48" t="s">
        <v>1</v>
      </c>
      <c r="E136" s="48" t="s">
        <v>2</v>
      </c>
      <c r="F136" s="48" t="s">
        <v>7</v>
      </c>
      <c r="G136" s="48" t="s">
        <v>40</v>
      </c>
      <c r="H136" s="48" t="s">
        <v>27</v>
      </c>
    </row>
    <row r="137" spans="1:8" s="5" customFormat="1" x14ac:dyDescent="0.2">
      <c r="A137" s="149" t="str">
        <f>CONCATENATE(A12," Prozentual")</f>
        <v>006-Dalhausen Prozentual</v>
      </c>
      <c r="B137" s="150"/>
      <c r="C137" s="44">
        <f>K12</f>
        <v>0.55037783375314864</v>
      </c>
      <c r="D137" s="44">
        <f>H12</f>
        <v>0.31108312342569272</v>
      </c>
      <c r="E137" s="44">
        <f>N12</f>
        <v>1.8891687657430732E-2</v>
      </c>
      <c r="F137" s="44">
        <f>Q12</f>
        <v>3.6523929471032744E-2</v>
      </c>
      <c r="G137" s="44">
        <f>T12</f>
        <v>6.5491183879093195E-2</v>
      </c>
      <c r="H137" s="44">
        <f>W12</f>
        <v>1.7632241813602016E-2</v>
      </c>
    </row>
    <row r="138" spans="1:8" s="5" customFormat="1" x14ac:dyDescent="0.2">
      <c r="A138" s="149" t="str">
        <f>CONCATENATE(A12," Gewinn/Verlust")</f>
        <v>006-Dalhausen Gewinn/Verlust</v>
      </c>
      <c r="B138" s="150"/>
      <c r="C138" s="44">
        <f>L12</f>
        <v>-2.6545243169928234E-2</v>
      </c>
      <c r="D138" s="44">
        <f>I12</f>
        <v>1.8542330884900204E-2</v>
      </c>
      <c r="E138" s="44">
        <f>O12</f>
        <v>-1.7238848473105396E-2</v>
      </c>
      <c r="F138" s="44">
        <f>R12</f>
        <v>-3.1031101560068802E-3</v>
      </c>
      <c r="G138" s="44">
        <f>T12</f>
        <v>6.5491183879093195E-2</v>
      </c>
      <c r="H138" s="44">
        <f>X12</f>
        <v>3.521048870292285E-3</v>
      </c>
    </row>
    <row r="139" spans="1:8" s="5" customFormat="1" x14ac:dyDescent="0.2"/>
    <row r="140" spans="1:8" s="5" customFormat="1" x14ac:dyDescent="0.2"/>
    <row r="141" spans="1:8" s="5" customFormat="1" x14ac:dyDescent="0.2"/>
    <row r="142" spans="1:8" s="5" customFormat="1" x14ac:dyDescent="0.2"/>
    <row r="143" spans="1:8" s="5" customFormat="1" x14ac:dyDescent="0.2"/>
    <row r="144" spans="1:8" s="5" customFormat="1" x14ac:dyDescent="0.2"/>
    <row r="145" spans="1:8" s="5" customFormat="1" x14ac:dyDescent="0.2"/>
    <row r="146" spans="1:8" s="5" customFormat="1" x14ac:dyDescent="0.2"/>
    <row r="147" spans="1:8" s="5" customFormat="1" x14ac:dyDescent="0.2"/>
    <row r="148" spans="1:8" s="5" customFormat="1" x14ac:dyDescent="0.2"/>
    <row r="149" spans="1:8" s="5" customFormat="1" x14ac:dyDescent="0.2"/>
    <row r="150" spans="1:8" s="5" customFormat="1" x14ac:dyDescent="0.2"/>
    <row r="151" spans="1:8" s="5" customFormat="1" x14ac:dyDescent="0.2"/>
    <row r="153" spans="1:8" s="5" customFormat="1" x14ac:dyDescent="0.2">
      <c r="A153" s="43" t="str">
        <f>$A$4</f>
        <v>Wahlbezirk</v>
      </c>
    </row>
    <row r="154" spans="1:8" s="5" customFormat="1" x14ac:dyDescent="0.2">
      <c r="A154" s="48"/>
      <c r="B154" s="48"/>
      <c r="C154" s="48" t="s">
        <v>0</v>
      </c>
      <c r="D154" s="48" t="s">
        <v>1</v>
      </c>
      <c r="E154" s="48" t="s">
        <v>2</v>
      </c>
      <c r="F154" s="48" t="s">
        <v>7</v>
      </c>
      <c r="G154" s="48" t="s">
        <v>40</v>
      </c>
      <c r="H154" s="48" t="s">
        <v>27</v>
      </c>
    </row>
    <row r="155" spans="1:8" s="5" customFormat="1" x14ac:dyDescent="0.2">
      <c r="A155" s="149" t="str">
        <f>CONCATENATE(A13," Prozentual")</f>
        <v>007-Drenke Prozentual</v>
      </c>
      <c r="B155" s="150"/>
      <c r="C155" s="44">
        <f>K13</f>
        <v>0.52571428571428569</v>
      </c>
      <c r="D155" s="44">
        <f>H13</f>
        <v>0.25142857142857145</v>
      </c>
      <c r="E155" s="44">
        <f>N13</f>
        <v>3.4285714285714287E-2</v>
      </c>
      <c r="F155" s="44">
        <f>Q13</f>
        <v>0.08</v>
      </c>
      <c r="G155" s="44">
        <f>T13</f>
        <v>7.4285714285714288E-2</v>
      </c>
      <c r="H155" s="44">
        <f>W13</f>
        <v>3.4285714285714287E-2</v>
      </c>
    </row>
    <row r="156" spans="1:8" s="5" customFormat="1" x14ac:dyDescent="0.2">
      <c r="A156" s="149" t="str">
        <f>CONCATENATE(A13," Gewinn/Verlust")</f>
        <v>007-Drenke Gewinn/Verlust</v>
      </c>
      <c r="B156" s="150"/>
      <c r="C156" s="44">
        <f>L13</f>
        <v>-4.4937888198757769E-2</v>
      </c>
      <c r="D156" s="44">
        <f>I13</f>
        <v>1.7732919254658391E-2</v>
      </c>
      <c r="E156" s="44">
        <f>O13</f>
        <v>-3.6366459627329185E-2</v>
      </c>
      <c r="F156" s="44">
        <f>R13</f>
        <v>2.0217391304347826E-2</v>
      </c>
      <c r="G156" s="44">
        <f>T13</f>
        <v>7.4285714285714288E-2</v>
      </c>
      <c r="H156" s="44">
        <f>X13</f>
        <v>7.9032744376771394E-3</v>
      </c>
    </row>
    <row r="157" spans="1:8" s="5" customFormat="1" x14ac:dyDescent="0.2"/>
    <row r="158" spans="1:8" s="5" customFormat="1" x14ac:dyDescent="0.2"/>
    <row r="159" spans="1:8" s="5" customFormat="1" x14ac:dyDescent="0.2"/>
    <row r="160" spans="1:8" s="5" customFormat="1" x14ac:dyDescent="0.2"/>
    <row r="161" spans="1:8" s="5" customFormat="1" x14ac:dyDescent="0.2"/>
    <row r="162" spans="1:8" s="5" customFormat="1" x14ac:dyDescent="0.2"/>
    <row r="163" spans="1:8" s="5" customFormat="1" x14ac:dyDescent="0.2"/>
    <row r="164" spans="1:8" s="5" customFormat="1" x14ac:dyDescent="0.2"/>
    <row r="165" spans="1:8" s="5" customFormat="1" x14ac:dyDescent="0.2"/>
    <row r="166" spans="1:8" s="5" customFormat="1" x14ac:dyDescent="0.2"/>
    <row r="167" spans="1:8" s="5" customFormat="1" x14ac:dyDescent="0.2"/>
    <row r="168" spans="1:8" s="5" customFormat="1" x14ac:dyDescent="0.2"/>
    <row r="169" spans="1:8" s="5" customFormat="1" x14ac:dyDescent="0.2"/>
    <row r="171" spans="1:8" s="5" customFormat="1" x14ac:dyDescent="0.2">
      <c r="A171" s="43" t="str">
        <f>$A$4</f>
        <v>Wahlbezirk</v>
      </c>
    </row>
    <row r="172" spans="1:8" s="5" customFormat="1" x14ac:dyDescent="0.2">
      <c r="A172" s="48"/>
      <c r="B172" s="48"/>
      <c r="C172" s="48" t="s">
        <v>0</v>
      </c>
      <c r="D172" s="48" t="s">
        <v>1</v>
      </c>
      <c r="E172" s="48" t="s">
        <v>2</v>
      </c>
      <c r="F172" s="48" t="s">
        <v>7</v>
      </c>
      <c r="G172" s="48" t="s">
        <v>40</v>
      </c>
      <c r="H172" s="48" t="s">
        <v>27</v>
      </c>
    </row>
    <row r="173" spans="1:8" s="5" customFormat="1" x14ac:dyDescent="0.2">
      <c r="A173" s="149" t="str">
        <f>CONCATENATE(A14," Prozentual")</f>
        <v>008-Haarbrück Prozentual</v>
      </c>
      <c r="B173" s="150"/>
      <c r="C173" s="44">
        <f>K14</f>
        <v>0.66115702479338845</v>
      </c>
      <c r="D173" s="44">
        <f>H14</f>
        <v>0.14049586776859505</v>
      </c>
      <c r="E173" s="44">
        <f>N14</f>
        <v>4.9586776859504134E-2</v>
      </c>
      <c r="F173" s="44">
        <f>Q14</f>
        <v>6.6115702479338845E-2</v>
      </c>
      <c r="G173" s="44">
        <f>T14</f>
        <v>7.43801652892562E-2</v>
      </c>
      <c r="H173" s="44">
        <f>W14</f>
        <v>8.2644628099173556E-3</v>
      </c>
    </row>
    <row r="174" spans="1:8" s="5" customFormat="1" x14ac:dyDescent="0.2">
      <c r="A174" s="149" t="str">
        <f>CONCATENATE(A14," Gewinn/Verlust")</f>
        <v>008-Haarbrück Gewinn/Verlust</v>
      </c>
      <c r="B174" s="150"/>
      <c r="C174" s="44">
        <f>L14</f>
        <v>2.9122392758756388E-2</v>
      </c>
      <c r="D174" s="44">
        <f>I14</f>
        <v>-3.2664305391578108E-2</v>
      </c>
      <c r="E174" s="44">
        <f>O14</f>
        <v>-6.690279417552146E-3</v>
      </c>
      <c r="F174" s="44">
        <f>R14</f>
        <v>-2.9122392758756388E-2</v>
      </c>
      <c r="G174" s="44">
        <f>T14</f>
        <v>7.43801652892562E-2</v>
      </c>
      <c r="H174" s="44">
        <f>X14</f>
        <v>-4.7225501770956288E-3</v>
      </c>
    </row>
    <row r="175" spans="1:8" s="5" customFormat="1" x14ac:dyDescent="0.2"/>
    <row r="176" spans="1:8" s="5" customFormat="1" x14ac:dyDescent="0.2"/>
    <row r="177" spans="1:8" s="5" customFormat="1" x14ac:dyDescent="0.2"/>
    <row r="178" spans="1:8" s="5" customFormat="1" x14ac:dyDescent="0.2"/>
    <row r="179" spans="1:8" s="5" customFormat="1" x14ac:dyDescent="0.2"/>
    <row r="180" spans="1:8" s="5" customFormat="1" x14ac:dyDescent="0.2"/>
    <row r="181" spans="1:8" s="5" customFormat="1" x14ac:dyDescent="0.2"/>
    <row r="182" spans="1:8" s="5" customFormat="1" x14ac:dyDescent="0.2"/>
    <row r="183" spans="1:8" s="5" customFormat="1" x14ac:dyDescent="0.2"/>
    <row r="184" spans="1:8" s="5" customFormat="1" x14ac:dyDescent="0.2"/>
    <row r="185" spans="1:8" s="5" customFormat="1" x14ac:dyDescent="0.2"/>
    <row r="186" spans="1:8" s="5" customFormat="1" x14ac:dyDescent="0.2"/>
    <row r="187" spans="1:8" s="5" customFormat="1" x14ac:dyDescent="0.2"/>
    <row r="189" spans="1:8" s="5" customFormat="1" x14ac:dyDescent="0.2">
      <c r="A189" s="43" t="str">
        <f>$A$4</f>
        <v>Wahlbezirk</v>
      </c>
    </row>
    <row r="190" spans="1:8" s="5" customFormat="1" x14ac:dyDescent="0.2">
      <c r="A190" s="48"/>
      <c r="B190" s="48"/>
      <c r="C190" s="48" t="s">
        <v>0</v>
      </c>
      <c r="D190" s="48" t="s">
        <v>1</v>
      </c>
      <c r="E190" s="48" t="s">
        <v>2</v>
      </c>
      <c r="F190" s="48" t="s">
        <v>7</v>
      </c>
      <c r="G190" s="48" t="s">
        <v>40</v>
      </c>
      <c r="H190" s="48" t="s">
        <v>27</v>
      </c>
    </row>
    <row r="191" spans="1:8" s="5" customFormat="1" x14ac:dyDescent="0.2">
      <c r="A191" s="149" t="str">
        <f>CONCATENATE(A15," Prozentual")</f>
        <v>009-Herstelle Prozentual</v>
      </c>
      <c r="B191" s="150"/>
      <c r="C191" s="44">
        <f>K15</f>
        <v>0.48461538461538461</v>
      </c>
      <c r="D191" s="44">
        <f>H15</f>
        <v>0.32051282051282054</v>
      </c>
      <c r="E191" s="44">
        <f>N15</f>
        <v>3.0769230769230771E-2</v>
      </c>
      <c r="F191" s="44">
        <f>Q15</f>
        <v>8.7179487179487175E-2</v>
      </c>
      <c r="G191" s="44">
        <f>T15</f>
        <v>6.9230769230769235E-2</v>
      </c>
      <c r="H191" s="44">
        <f>W15</f>
        <v>7.6923076923076927E-3</v>
      </c>
    </row>
    <row r="192" spans="1:8" s="5" customFormat="1" x14ac:dyDescent="0.2">
      <c r="A192" s="149" t="str">
        <f>CONCATENATE(A15," Gewinn/Verlust")</f>
        <v>009-Herstelle Gewinn/Verlust</v>
      </c>
      <c r="B192" s="150"/>
      <c r="C192" s="44">
        <f>L15</f>
        <v>-3.5897435897435936E-2</v>
      </c>
      <c r="D192" s="44">
        <f>I15</f>
        <v>2.3076923076923106E-2</v>
      </c>
      <c r="E192" s="44">
        <f>O15</f>
        <v>-2.3076923076923078E-2</v>
      </c>
      <c r="F192" s="44">
        <f>R15</f>
        <v>1.5384615384615385E-2</v>
      </c>
      <c r="G192" s="44">
        <f>T15</f>
        <v>6.9230769230769235E-2</v>
      </c>
      <c r="H192" s="44">
        <f>X15</f>
        <v>1.3247863247863249E-2</v>
      </c>
    </row>
    <row r="193" spans="1:8" s="5" customFormat="1" x14ac:dyDescent="0.2"/>
    <row r="194" spans="1:8" s="5" customFormat="1" x14ac:dyDescent="0.2"/>
    <row r="195" spans="1:8" s="5" customFormat="1" x14ac:dyDescent="0.2"/>
    <row r="196" spans="1:8" s="5" customFormat="1" x14ac:dyDescent="0.2"/>
    <row r="197" spans="1:8" s="5" customFormat="1" x14ac:dyDescent="0.2"/>
    <row r="198" spans="1:8" s="5" customFormat="1" x14ac:dyDescent="0.2"/>
    <row r="199" spans="1:8" s="5" customFormat="1" x14ac:dyDescent="0.2"/>
    <row r="200" spans="1:8" s="5" customFormat="1" x14ac:dyDescent="0.2"/>
    <row r="201" spans="1:8" s="5" customFormat="1" x14ac:dyDescent="0.2"/>
    <row r="202" spans="1:8" s="5" customFormat="1" x14ac:dyDescent="0.2"/>
    <row r="203" spans="1:8" s="5" customFormat="1" x14ac:dyDescent="0.2"/>
    <row r="204" spans="1:8" s="5" customFormat="1" x14ac:dyDescent="0.2"/>
    <row r="205" spans="1:8" s="5" customFormat="1" x14ac:dyDescent="0.2"/>
    <row r="207" spans="1:8" s="5" customFormat="1" x14ac:dyDescent="0.2">
      <c r="A207" s="43" t="str">
        <f>$A$4</f>
        <v>Wahlbezirk</v>
      </c>
    </row>
    <row r="208" spans="1:8" s="5" customFormat="1" x14ac:dyDescent="0.2">
      <c r="A208" s="48"/>
      <c r="B208" s="48"/>
      <c r="C208" s="48" t="s">
        <v>0</v>
      </c>
      <c r="D208" s="48" t="s">
        <v>1</v>
      </c>
      <c r="E208" s="48" t="s">
        <v>2</v>
      </c>
      <c r="F208" s="48" t="s">
        <v>7</v>
      </c>
      <c r="G208" s="48" t="s">
        <v>40</v>
      </c>
      <c r="H208" s="48" t="s">
        <v>27</v>
      </c>
    </row>
    <row r="209" spans="1:8" s="5" customFormat="1" x14ac:dyDescent="0.2">
      <c r="A209" s="149" t="str">
        <f>CONCATENATE(A16," Prozentual")</f>
        <v>010-Jakobsberg Prozentual</v>
      </c>
      <c r="B209" s="150"/>
      <c r="C209" s="44">
        <f>K16</f>
        <v>0.55000000000000004</v>
      </c>
      <c r="D209" s="44">
        <f>H16</f>
        <v>0.31428571428571428</v>
      </c>
      <c r="E209" s="44">
        <f>N16</f>
        <v>2.8571428571428571E-2</v>
      </c>
      <c r="F209" s="44">
        <f>Q16</f>
        <v>0.05</v>
      </c>
      <c r="G209" s="44">
        <f>T16</f>
        <v>3.5714285714285712E-2</v>
      </c>
      <c r="H209" s="44">
        <f>W16</f>
        <v>2.1428571428571429E-2</v>
      </c>
    </row>
    <row r="210" spans="1:8" s="5" customFormat="1" x14ac:dyDescent="0.2">
      <c r="A210" s="149" t="str">
        <f>CONCATENATE(A16," Gewinn/Verlust")</f>
        <v>010-Jakobsberg Gewinn/Verlust</v>
      </c>
      <c r="B210" s="150"/>
      <c r="C210" s="44">
        <f>L16</f>
        <v>-4.9999999999999933E-2</v>
      </c>
      <c r="D210" s="44">
        <f>I16</f>
        <v>2.5396825396825418E-2</v>
      </c>
      <c r="E210" s="44">
        <f>O16</f>
        <v>2.1164021164021163E-2</v>
      </c>
      <c r="F210" s="44">
        <f>R16</f>
        <v>2.0370370370370372E-2</v>
      </c>
      <c r="G210" s="44">
        <f>T16</f>
        <v>3.5714285714285712E-2</v>
      </c>
      <c r="H210" s="44">
        <f>X16</f>
        <v>-1.3171818434976328E-2</v>
      </c>
    </row>
    <row r="211" spans="1:8" s="5" customFormat="1" x14ac:dyDescent="0.2"/>
    <row r="212" spans="1:8" s="5" customFormat="1" x14ac:dyDescent="0.2"/>
    <row r="213" spans="1:8" s="5" customFormat="1" x14ac:dyDescent="0.2"/>
    <row r="214" spans="1:8" s="5" customFormat="1" x14ac:dyDescent="0.2"/>
    <row r="215" spans="1:8" s="5" customFormat="1" x14ac:dyDescent="0.2"/>
    <row r="216" spans="1:8" s="5" customFormat="1" x14ac:dyDescent="0.2"/>
    <row r="217" spans="1:8" s="5" customFormat="1" x14ac:dyDescent="0.2"/>
    <row r="218" spans="1:8" s="5" customFormat="1" x14ac:dyDescent="0.2"/>
    <row r="219" spans="1:8" s="5" customFormat="1" x14ac:dyDescent="0.2"/>
    <row r="220" spans="1:8" s="5" customFormat="1" x14ac:dyDescent="0.2"/>
    <row r="221" spans="1:8" s="5" customFormat="1" x14ac:dyDescent="0.2"/>
    <row r="222" spans="1:8" s="5" customFormat="1" x14ac:dyDescent="0.2"/>
    <row r="223" spans="1:8" s="5" customFormat="1" x14ac:dyDescent="0.2"/>
    <row r="225" spans="1:8" s="5" customFormat="1" x14ac:dyDescent="0.2">
      <c r="A225" s="43" t="str">
        <f>$A$4</f>
        <v>Wahlbezirk</v>
      </c>
    </row>
    <row r="226" spans="1:8" s="5" customFormat="1" x14ac:dyDescent="0.2">
      <c r="A226" s="48"/>
      <c r="B226" s="48"/>
      <c r="C226" s="48" t="s">
        <v>0</v>
      </c>
      <c r="D226" s="48" t="s">
        <v>1</v>
      </c>
      <c r="E226" s="48" t="s">
        <v>2</v>
      </c>
      <c r="F226" s="48" t="s">
        <v>7</v>
      </c>
      <c r="G226" s="48" t="s">
        <v>40</v>
      </c>
      <c r="H226" s="48" t="s">
        <v>27</v>
      </c>
    </row>
    <row r="227" spans="1:8" s="5" customFormat="1" x14ac:dyDescent="0.2">
      <c r="A227" s="149" t="str">
        <f>CONCATENATE(A17," Prozentual")</f>
        <v>011-Rothe Prozentual</v>
      </c>
      <c r="B227" s="150"/>
      <c r="C227" s="44">
        <f>K17</f>
        <v>0.5</v>
      </c>
      <c r="D227" s="44">
        <f>H17</f>
        <v>0.3</v>
      </c>
      <c r="E227" s="44">
        <f>N17</f>
        <v>2.2222222222222223E-2</v>
      </c>
      <c r="F227" s="44">
        <f>Q17</f>
        <v>0.1</v>
      </c>
      <c r="G227" s="44">
        <f>T17</f>
        <v>5.5555555555555552E-2</v>
      </c>
      <c r="H227" s="44">
        <f>W17</f>
        <v>2.2222222222222223E-2</v>
      </c>
    </row>
    <row r="228" spans="1:8" s="5" customFormat="1" x14ac:dyDescent="0.2">
      <c r="A228" s="149" t="str">
        <f>CONCATENATE(A17," Gewinn/Verlust")</f>
        <v>011-Rothe Gewinn/Verlust</v>
      </c>
      <c r="B228" s="150"/>
      <c r="C228" s="44">
        <f>L17</f>
        <v>-0.151685393258427</v>
      </c>
      <c r="D228" s="44">
        <f>I17</f>
        <v>0.10898876404494381</v>
      </c>
      <c r="E228" s="44">
        <f>O17</f>
        <v>-1.1485642946317102E-2</v>
      </c>
      <c r="F228" s="44">
        <f>R17</f>
        <v>2.1348314606741581E-2</v>
      </c>
      <c r="G228" s="44">
        <f>T17</f>
        <v>5.5555555555555552E-2</v>
      </c>
      <c r="H228" s="44">
        <f>X17</f>
        <v>1.1369311088412212E-2</v>
      </c>
    </row>
    <row r="229" spans="1:8" s="5" customFormat="1" x14ac:dyDescent="0.2"/>
    <row r="230" spans="1:8" s="5" customFormat="1" x14ac:dyDescent="0.2"/>
    <row r="231" spans="1:8" s="5" customFormat="1" x14ac:dyDescent="0.2"/>
    <row r="232" spans="1:8" s="5" customFormat="1" x14ac:dyDescent="0.2"/>
    <row r="233" spans="1:8" s="5" customFormat="1" x14ac:dyDescent="0.2"/>
    <row r="234" spans="1:8" s="5" customFormat="1" x14ac:dyDescent="0.2"/>
    <row r="235" spans="1:8" s="5" customFormat="1" x14ac:dyDescent="0.2"/>
    <row r="236" spans="1:8" s="5" customFormat="1" x14ac:dyDescent="0.2"/>
    <row r="237" spans="1:8" s="5" customFormat="1" x14ac:dyDescent="0.2"/>
    <row r="238" spans="1:8" s="5" customFormat="1" x14ac:dyDescent="0.2"/>
    <row r="239" spans="1:8" s="5" customFormat="1" x14ac:dyDescent="0.2"/>
    <row r="240" spans="1:8" s="5" customFormat="1" x14ac:dyDescent="0.2"/>
    <row r="241" spans="1:8" s="5" customFormat="1" x14ac:dyDescent="0.2"/>
    <row r="243" spans="1:8" s="5" customFormat="1" x14ac:dyDescent="0.2">
      <c r="A243" s="43" t="str">
        <f>$A$4</f>
        <v>Wahlbezirk</v>
      </c>
    </row>
    <row r="244" spans="1:8" s="5" customFormat="1" x14ac:dyDescent="0.2">
      <c r="A244" s="48"/>
      <c r="B244" s="48"/>
      <c r="C244" s="48" t="s">
        <v>0</v>
      </c>
      <c r="D244" s="48" t="s">
        <v>1</v>
      </c>
      <c r="E244" s="48" t="s">
        <v>2</v>
      </c>
      <c r="F244" s="48" t="s">
        <v>7</v>
      </c>
      <c r="G244" s="48" t="s">
        <v>40</v>
      </c>
      <c r="H244" s="48" t="s">
        <v>27</v>
      </c>
    </row>
    <row r="245" spans="1:8" s="5" customFormat="1" x14ac:dyDescent="0.2">
      <c r="A245" s="149" t="str">
        <f>CONCATENATE(A18," Prozentual")</f>
        <v>012-Tietelsen Prozentual</v>
      </c>
      <c r="B245" s="150"/>
      <c r="C245" s="44">
        <f>K18</f>
        <v>0.71186440677966101</v>
      </c>
      <c r="D245" s="44">
        <f>H18</f>
        <v>0.1864406779661017</v>
      </c>
      <c r="E245" s="44">
        <f>N18</f>
        <v>4.2372881355932202E-2</v>
      </c>
      <c r="F245" s="44">
        <f>Q18</f>
        <v>8.4745762711864406E-3</v>
      </c>
      <c r="G245" s="44">
        <f>T18</f>
        <v>3.3898305084745763E-2</v>
      </c>
      <c r="H245" s="44">
        <f>W18</f>
        <v>1.6949152542372881E-2</v>
      </c>
    </row>
    <row r="246" spans="1:8" s="5" customFormat="1" x14ac:dyDescent="0.2">
      <c r="A246" s="149" t="str">
        <f>CONCATENATE(A18," Gewinn/Verlust")</f>
        <v>012-Tietelsen Gewinn/Verlust</v>
      </c>
      <c r="B246" s="150"/>
      <c r="C246" s="44">
        <f>L18</f>
        <v>5.7729068433796327E-2</v>
      </c>
      <c r="D246" s="44">
        <f>I18</f>
        <v>-5.4160825793296785E-2</v>
      </c>
      <c r="E246" s="44">
        <f>O18</f>
        <v>-1.7777494583917419E-2</v>
      </c>
      <c r="F246" s="44">
        <f>R18</f>
        <v>8.4745762711864406E-3</v>
      </c>
      <c r="G246" s="44">
        <f>T18</f>
        <v>3.3898305084745763E-2</v>
      </c>
      <c r="H246" s="44">
        <f>X18</f>
        <v>5.8499760296625396E-3</v>
      </c>
    </row>
    <row r="247" spans="1:8" s="5" customFormat="1" x14ac:dyDescent="0.2"/>
    <row r="248" spans="1:8" s="5" customFormat="1" x14ac:dyDescent="0.2"/>
    <row r="249" spans="1:8" s="5" customFormat="1" x14ac:dyDescent="0.2"/>
    <row r="250" spans="1:8" s="5" customFormat="1" x14ac:dyDescent="0.2"/>
    <row r="251" spans="1:8" s="5" customFormat="1" x14ac:dyDescent="0.2"/>
    <row r="252" spans="1:8" s="5" customFormat="1" x14ac:dyDescent="0.2"/>
    <row r="253" spans="1:8" s="5" customFormat="1" x14ac:dyDescent="0.2"/>
    <row r="254" spans="1:8" s="5" customFormat="1" x14ac:dyDescent="0.2"/>
    <row r="255" spans="1:8" s="5" customFormat="1" x14ac:dyDescent="0.2"/>
    <row r="256" spans="1:8" s="5" customFormat="1" x14ac:dyDescent="0.2"/>
    <row r="257" spans="1:8" s="5" customFormat="1" x14ac:dyDescent="0.2"/>
    <row r="258" spans="1:8" s="5" customFormat="1" x14ac:dyDescent="0.2"/>
    <row r="259" spans="1:8" s="5" customFormat="1" x14ac:dyDescent="0.2"/>
    <row r="261" spans="1:8" s="5" customFormat="1" x14ac:dyDescent="0.2">
      <c r="A261" s="43" t="str">
        <f>$A$4</f>
        <v>Wahlbezirk</v>
      </c>
    </row>
    <row r="262" spans="1:8" s="5" customFormat="1" x14ac:dyDescent="0.2">
      <c r="A262" s="48"/>
      <c r="B262" s="48"/>
      <c r="C262" s="48" t="s">
        <v>0</v>
      </c>
      <c r="D262" s="48" t="s">
        <v>1</v>
      </c>
      <c r="E262" s="48" t="s">
        <v>2</v>
      </c>
      <c r="F262" s="48" t="s">
        <v>7</v>
      </c>
      <c r="G262" s="48" t="s">
        <v>40</v>
      </c>
      <c r="H262" s="48" t="s">
        <v>27</v>
      </c>
    </row>
    <row r="263" spans="1:8" s="5" customFormat="1" x14ac:dyDescent="0.2">
      <c r="A263" s="149" t="str">
        <f>CONCATENATE(A19," Prozentual")</f>
        <v>013-Wehrden Prozentual</v>
      </c>
      <c r="B263" s="150"/>
      <c r="C263" s="44">
        <f>K19</f>
        <v>0.5</v>
      </c>
      <c r="D263" s="44">
        <f>H19</f>
        <v>0.25815217391304346</v>
      </c>
      <c r="E263" s="44">
        <f>N19</f>
        <v>6.25E-2</v>
      </c>
      <c r="F263" s="44">
        <f>Q19</f>
        <v>0.12771739130434784</v>
      </c>
      <c r="G263" s="44">
        <f>T19</f>
        <v>2.717391304347826E-2</v>
      </c>
      <c r="H263" s="44">
        <f>W19</f>
        <v>2.4456521739130436E-2</v>
      </c>
    </row>
    <row r="264" spans="1:8" s="5" customFormat="1" x14ac:dyDescent="0.2">
      <c r="A264" s="149" t="str">
        <f>CONCATENATE(A19," Gewinn/Verlust")</f>
        <v>013-Wehrden Gewinn/Verlust</v>
      </c>
      <c r="B264" s="150"/>
      <c r="C264" s="44">
        <f>L19</f>
        <v>-5.8404558404558382E-2</v>
      </c>
      <c r="D264" s="44">
        <f>I19</f>
        <v>3.8778954539824079E-2</v>
      </c>
      <c r="E264" s="44">
        <f>O19</f>
        <v>1.6915954415954414E-2</v>
      </c>
      <c r="F264" s="44">
        <f>R19</f>
        <v>2.361265948222474E-3</v>
      </c>
      <c r="G264" s="44">
        <f>T19</f>
        <v>2.717391304347826E-2</v>
      </c>
      <c r="H264" s="44">
        <f>X19</f>
        <v>1.9179313072091263E-2</v>
      </c>
    </row>
    <row r="265" spans="1:8" s="5" customFormat="1" x14ac:dyDescent="0.2"/>
    <row r="266" spans="1:8" s="5" customFormat="1" x14ac:dyDescent="0.2"/>
    <row r="267" spans="1:8" s="5" customFormat="1" x14ac:dyDescent="0.2"/>
    <row r="268" spans="1:8" s="5" customFormat="1" x14ac:dyDescent="0.2"/>
    <row r="269" spans="1:8" s="5" customFormat="1" x14ac:dyDescent="0.2"/>
    <row r="270" spans="1:8" s="5" customFormat="1" x14ac:dyDescent="0.2"/>
    <row r="271" spans="1:8" s="5" customFormat="1" x14ac:dyDescent="0.2"/>
    <row r="272" spans="1:8" s="5" customFormat="1" x14ac:dyDescent="0.2"/>
    <row r="273" spans="1:8" s="5" customFormat="1" x14ac:dyDescent="0.2"/>
    <row r="274" spans="1:8" s="5" customFormat="1" x14ac:dyDescent="0.2"/>
    <row r="275" spans="1:8" s="5" customFormat="1" x14ac:dyDescent="0.2"/>
    <row r="276" spans="1:8" s="5" customFormat="1" x14ac:dyDescent="0.2"/>
    <row r="277" spans="1:8" s="5" customFormat="1" x14ac:dyDescent="0.2"/>
    <row r="279" spans="1:8" s="5" customFormat="1" x14ac:dyDescent="0.2">
      <c r="A279" s="43" t="str">
        <f>$A$4</f>
        <v>Wahlbezirk</v>
      </c>
    </row>
    <row r="280" spans="1:8" s="5" customFormat="1" x14ac:dyDescent="0.2">
      <c r="A280" s="48"/>
      <c r="B280" s="48"/>
      <c r="C280" s="48" t="s">
        <v>0</v>
      </c>
      <c r="D280" s="48" t="s">
        <v>1</v>
      </c>
      <c r="E280" s="48" t="s">
        <v>2</v>
      </c>
      <c r="F280" s="48" t="s">
        <v>7</v>
      </c>
      <c r="G280" s="48" t="s">
        <v>40</v>
      </c>
      <c r="H280" s="48" t="s">
        <v>27</v>
      </c>
    </row>
    <row r="281" spans="1:8" s="5" customFormat="1" x14ac:dyDescent="0.2">
      <c r="A281" s="149" t="str">
        <f>CONCATENATE(A20," Prozentual")</f>
        <v>014-Würgassen Prozentual</v>
      </c>
      <c r="B281" s="150"/>
      <c r="C281" s="44">
        <f>K20</f>
        <v>0.41530054644808745</v>
      </c>
      <c r="D281" s="44">
        <f>H20</f>
        <v>0.41256830601092898</v>
      </c>
      <c r="E281" s="44">
        <f>N20</f>
        <v>4.9180327868852458E-2</v>
      </c>
      <c r="F281" s="44">
        <f>Q20</f>
        <v>3.0054644808743168E-2</v>
      </c>
      <c r="G281" s="44">
        <f>T20</f>
        <v>6.2841530054644809E-2</v>
      </c>
      <c r="H281" s="44">
        <f>W20</f>
        <v>3.0054644808743168E-2</v>
      </c>
    </row>
    <row r="282" spans="1:8" s="5" customFormat="1" x14ac:dyDescent="0.2">
      <c r="A282" s="149" t="str">
        <f>CONCATENATE(A20," Gewinn/Verlust")</f>
        <v>014-Würgassen Gewinn/Verlust</v>
      </c>
      <c r="B282" s="150"/>
      <c r="C282" s="44">
        <f>L20</f>
        <v>-5.8244427096886098E-2</v>
      </c>
      <c r="D282" s="44">
        <f>I20</f>
        <v>5.8070951513574498E-2</v>
      </c>
      <c r="E282" s="44">
        <f>O20</f>
        <v>-1.0842223956978037E-3</v>
      </c>
      <c r="F282" s="44">
        <f>R20</f>
        <v>-5.1955937201838838E-2</v>
      </c>
      <c r="G282" s="44">
        <f>T20</f>
        <v>6.2841530054644809E-2</v>
      </c>
      <c r="H282" s="44">
        <f>X20</f>
        <v>2.8588665635757626E-2</v>
      </c>
    </row>
    <row r="283" spans="1:8" s="5" customFormat="1" x14ac:dyDescent="0.2"/>
    <row r="284" spans="1:8" s="5" customFormat="1" x14ac:dyDescent="0.2"/>
    <row r="285" spans="1:8" s="5" customFormat="1" x14ac:dyDescent="0.2"/>
    <row r="286" spans="1:8" s="5" customFormat="1" x14ac:dyDescent="0.2"/>
    <row r="287" spans="1:8" s="5" customFormat="1" x14ac:dyDescent="0.2"/>
    <row r="288" spans="1:8" s="5" customFormat="1" x14ac:dyDescent="0.2"/>
    <row r="289" spans="1:8" s="5" customFormat="1" x14ac:dyDescent="0.2"/>
    <row r="290" spans="1:8" s="5" customFormat="1" x14ac:dyDescent="0.2"/>
    <row r="291" spans="1:8" s="5" customFormat="1" x14ac:dyDescent="0.2"/>
    <row r="292" spans="1:8" s="5" customFormat="1" x14ac:dyDescent="0.2"/>
    <row r="293" spans="1:8" s="5" customFormat="1" x14ac:dyDescent="0.2"/>
    <row r="294" spans="1:8" s="5" customFormat="1" x14ac:dyDescent="0.2"/>
    <row r="295" spans="1:8" s="5" customFormat="1" x14ac:dyDescent="0.2"/>
    <row r="297" spans="1:8" s="5" customFormat="1" x14ac:dyDescent="0.2">
      <c r="A297" s="43" t="str">
        <f>$A$4</f>
        <v>Wahlbezirk</v>
      </c>
    </row>
    <row r="298" spans="1:8" s="5" customFormat="1" x14ac:dyDescent="0.2">
      <c r="A298" s="48"/>
      <c r="B298" s="48"/>
      <c r="C298" s="48" t="s">
        <v>0</v>
      </c>
      <c r="D298" s="48" t="s">
        <v>1</v>
      </c>
      <c r="E298" s="48" t="s">
        <v>2</v>
      </c>
      <c r="F298" s="48" t="s">
        <v>7</v>
      </c>
      <c r="G298" s="48" t="s">
        <v>40</v>
      </c>
      <c r="H298" s="48" t="s">
        <v>27</v>
      </c>
    </row>
    <row r="299" spans="1:8" s="5" customFormat="1" x14ac:dyDescent="0.2">
      <c r="A299" s="149" t="str">
        <f>CONCATENATE(A21," Prozentual")</f>
        <v>100-Briefwahl Kernstadt Prozentual</v>
      </c>
      <c r="B299" s="150"/>
      <c r="C299" s="44">
        <f>K21</f>
        <v>0.54813359528487227</v>
      </c>
      <c r="D299" s="44">
        <f>H21</f>
        <v>0.27897838899803534</v>
      </c>
      <c r="E299" s="44">
        <f>N21</f>
        <v>4.7151277013752456E-2</v>
      </c>
      <c r="F299" s="44">
        <f>Q21</f>
        <v>5.50098231827112E-2</v>
      </c>
      <c r="G299" s="44">
        <f>T21</f>
        <v>4.9115913555992138E-2</v>
      </c>
      <c r="H299" s="44">
        <f>W21</f>
        <v>2.1611001964636542E-2</v>
      </c>
    </row>
    <row r="300" spans="1:8" s="5" customFormat="1" x14ac:dyDescent="0.2">
      <c r="A300" s="149" t="str">
        <f>CONCATENATE(A21," Gewinn/Verlust")</f>
        <v>100-Briefwahl Kernstadt Gewinn/Verlust</v>
      </c>
      <c r="B300" s="150"/>
      <c r="C300" s="44">
        <f>L21</f>
        <v>2.9776018530167647E-3</v>
      </c>
      <c r="D300" s="44">
        <f>I21</f>
        <v>4.7451295401976235E-2</v>
      </c>
      <c r="E300" s="44">
        <f>O21</f>
        <v>-4.1518673725163803E-2</v>
      </c>
      <c r="F300" s="44">
        <f>R21</f>
        <v>-2.4614411851048915E-3</v>
      </c>
      <c r="G300" s="44">
        <f>T21</f>
        <v>4.9115913555992138E-2</v>
      </c>
      <c r="H300" s="44">
        <f>X21</f>
        <v>-1.7794911728054627E-2</v>
      </c>
    </row>
    <row r="301" spans="1:8" s="5" customFormat="1" x14ac:dyDescent="0.2"/>
    <row r="302" spans="1:8" s="5" customFormat="1" x14ac:dyDescent="0.2"/>
    <row r="303" spans="1:8" s="5" customFormat="1" x14ac:dyDescent="0.2"/>
    <row r="304" spans="1:8" s="5" customFormat="1" x14ac:dyDescent="0.2"/>
    <row r="305" spans="1:8" s="5" customFormat="1" x14ac:dyDescent="0.2"/>
    <row r="306" spans="1:8" s="5" customFormat="1" x14ac:dyDescent="0.2"/>
    <row r="307" spans="1:8" s="5" customFormat="1" x14ac:dyDescent="0.2"/>
    <row r="308" spans="1:8" s="5" customFormat="1" x14ac:dyDescent="0.2"/>
    <row r="309" spans="1:8" s="5" customFormat="1" x14ac:dyDescent="0.2"/>
    <row r="310" spans="1:8" s="5" customFormat="1" x14ac:dyDescent="0.2"/>
    <row r="311" spans="1:8" s="5" customFormat="1" x14ac:dyDescent="0.2"/>
    <row r="312" spans="1:8" s="5" customFormat="1" x14ac:dyDescent="0.2"/>
    <row r="313" spans="1:8" s="5" customFormat="1" x14ac:dyDescent="0.2"/>
    <row r="315" spans="1:8" s="5" customFormat="1" x14ac:dyDescent="0.2">
      <c r="A315" s="43" t="str">
        <f>$A$4</f>
        <v>Wahlbezirk</v>
      </c>
    </row>
    <row r="316" spans="1:8" s="5" customFormat="1" x14ac:dyDescent="0.2">
      <c r="A316" s="48"/>
      <c r="B316" s="48"/>
      <c r="C316" s="48" t="s">
        <v>0</v>
      </c>
      <c r="D316" s="48" t="s">
        <v>1</v>
      </c>
      <c r="E316" s="48" t="s">
        <v>2</v>
      </c>
      <c r="F316" s="48" t="s">
        <v>7</v>
      </c>
      <c r="G316" s="48" t="s">
        <v>40</v>
      </c>
      <c r="H316" s="48" t="s">
        <v>27</v>
      </c>
    </row>
    <row r="317" spans="1:8" s="5" customFormat="1" x14ac:dyDescent="0.2">
      <c r="A317" s="149" t="str">
        <f>CONCATENATE(A22," Prozentual")</f>
        <v>200-Briefwahl Ortschaften Prozentual</v>
      </c>
      <c r="B317" s="150"/>
      <c r="C317" s="44">
        <f>K22</f>
        <v>0.54181818181818187</v>
      </c>
      <c r="D317" s="44">
        <f>H22</f>
        <v>0.22</v>
      </c>
      <c r="E317" s="44">
        <f>N22</f>
        <v>4.9090909090909088E-2</v>
      </c>
      <c r="F317" s="44">
        <f>Q22</f>
        <v>7.8181818181818186E-2</v>
      </c>
      <c r="G317" s="44">
        <f>T22</f>
        <v>8.1818181818181818E-2</v>
      </c>
      <c r="H317" s="44">
        <f>W22</f>
        <v>2.9090909090909091E-2</v>
      </c>
    </row>
    <row r="318" spans="1:8" s="5" customFormat="1" x14ac:dyDescent="0.2">
      <c r="A318" s="149" t="str">
        <f>CONCATENATE(A22," Gewinn/Verlust")</f>
        <v>200-Briefwahl Ortschaften Gewinn/Verlust</v>
      </c>
      <c r="B318" s="150"/>
      <c r="C318" s="44">
        <f>L22</f>
        <v>-1.7054123322780002E-2</v>
      </c>
      <c r="D318" s="44">
        <f>I22</f>
        <v>-1.0514096185737981E-2</v>
      </c>
      <c r="E318" s="44">
        <f>O22</f>
        <v>-2.2219206995326396E-2</v>
      </c>
      <c r="F318" s="44">
        <f>R22</f>
        <v>1.0188451680989002E-2</v>
      </c>
      <c r="G318" s="44">
        <f>T22</f>
        <v>8.1818181818181818E-2</v>
      </c>
      <c r="H318" s="44">
        <f>X22</f>
        <v>-1.0473175249294649E-2</v>
      </c>
    </row>
    <row r="319" spans="1:8" s="5" customFormat="1" x14ac:dyDescent="0.2"/>
    <row r="320" spans="1:8" s="5" customFormat="1" x14ac:dyDescent="0.2"/>
    <row r="321" spans="1:8" s="5" customFormat="1" x14ac:dyDescent="0.2"/>
    <row r="322" spans="1:8" s="5" customFormat="1" x14ac:dyDescent="0.2"/>
    <row r="323" spans="1:8" s="5" customFormat="1" x14ac:dyDescent="0.2"/>
    <row r="324" spans="1:8" s="5" customFormat="1" x14ac:dyDescent="0.2"/>
    <row r="325" spans="1:8" s="5" customFormat="1" x14ac:dyDescent="0.2"/>
    <row r="326" spans="1:8" s="5" customFormat="1" x14ac:dyDescent="0.2"/>
    <row r="327" spans="1:8" s="5" customFormat="1" x14ac:dyDescent="0.2"/>
    <row r="328" spans="1:8" s="5" customFormat="1" x14ac:dyDescent="0.2"/>
    <row r="329" spans="1:8" s="5" customFormat="1" x14ac:dyDescent="0.2"/>
    <row r="330" spans="1:8" s="5" customFormat="1" x14ac:dyDescent="0.2"/>
    <row r="331" spans="1:8" s="5" customFormat="1" x14ac:dyDescent="0.2"/>
    <row r="333" spans="1:8" s="5" customFormat="1" x14ac:dyDescent="0.2">
      <c r="A333" s="43" t="str">
        <f>$A$4</f>
        <v>Wahlbezirk</v>
      </c>
    </row>
    <row r="334" spans="1:8" s="5" customFormat="1" x14ac:dyDescent="0.2">
      <c r="A334" s="48"/>
      <c r="B334" s="48"/>
      <c r="C334" s="48" t="s">
        <v>0</v>
      </c>
      <c r="D334" s="48" t="s">
        <v>1</v>
      </c>
      <c r="E334" s="48" t="s">
        <v>2</v>
      </c>
      <c r="F334" s="48" t="s">
        <v>7</v>
      </c>
      <c r="G334" s="48" t="s">
        <v>40</v>
      </c>
      <c r="H334" s="48" t="s">
        <v>27</v>
      </c>
    </row>
    <row r="335" spans="1:8" s="5" customFormat="1" x14ac:dyDescent="0.2">
      <c r="A335" s="149" t="str">
        <f>CONCATENATE(A23," Prozentual")</f>
        <v>Briefwahl Prozentual</v>
      </c>
      <c r="B335" s="150"/>
      <c r="C335" s="44">
        <f>K23</f>
        <v>0.54485363550519361</v>
      </c>
      <c r="D335" s="44">
        <f>H23</f>
        <v>0.24834749763928235</v>
      </c>
      <c r="E335" s="44">
        <f>N23</f>
        <v>4.8158640226628892E-2</v>
      </c>
      <c r="F335" s="44">
        <f>Q23</f>
        <v>6.7044381491973559E-2</v>
      </c>
      <c r="G335" s="44">
        <f>T23</f>
        <v>6.6100094428706332E-2</v>
      </c>
      <c r="H335" s="44">
        <f>W23</f>
        <v>2.5495750708215296E-2</v>
      </c>
    </row>
    <row r="336" spans="1:8" s="5" customFormat="1" x14ac:dyDescent="0.2">
      <c r="A336" s="149" t="str">
        <f>CONCATENATE(A23," Gewinn/Verlust")</f>
        <v>Briefwahl Gewinn/Verlust</v>
      </c>
      <c r="B336" s="150"/>
      <c r="C336" s="44">
        <f>L23</f>
        <v>-7.1265625146084144E-3</v>
      </c>
      <c r="D336" s="44">
        <f>I23</f>
        <v>1.7324395329051334E-2</v>
      </c>
      <c r="E336" s="44">
        <f>O23</f>
        <v>-3.1874363073701138E-2</v>
      </c>
      <c r="F336" s="44">
        <f>R23</f>
        <v>4.3381108649108574E-3</v>
      </c>
      <c r="G336" s="44">
        <f>T23</f>
        <v>6.6100094428706332E-2</v>
      </c>
      <c r="H336" s="44">
        <f>X23</f>
        <v>-1.4033268979149693E-2</v>
      </c>
    </row>
    <row r="337" spans="1:8" s="5" customFormat="1" x14ac:dyDescent="0.2"/>
    <row r="338" spans="1:8" s="5" customFormat="1" x14ac:dyDescent="0.2"/>
    <row r="339" spans="1:8" s="5" customFormat="1" x14ac:dyDescent="0.2"/>
    <row r="340" spans="1:8" s="5" customFormat="1" x14ac:dyDescent="0.2"/>
    <row r="341" spans="1:8" s="5" customFormat="1" x14ac:dyDescent="0.2"/>
    <row r="342" spans="1:8" s="5" customFormat="1" x14ac:dyDescent="0.2"/>
    <row r="343" spans="1:8" s="5" customFormat="1" x14ac:dyDescent="0.2"/>
    <row r="344" spans="1:8" s="5" customFormat="1" x14ac:dyDescent="0.2"/>
    <row r="345" spans="1:8" s="5" customFormat="1" x14ac:dyDescent="0.2"/>
    <row r="346" spans="1:8" s="5" customFormat="1" x14ac:dyDescent="0.2"/>
    <row r="347" spans="1:8" s="5" customFormat="1" x14ac:dyDescent="0.2"/>
    <row r="348" spans="1:8" s="5" customFormat="1" x14ac:dyDescent="0.2"/>
    <row r="349" spans="1:8" s="5" customFormat="1" x14ac:dyDescent="0.2"/>
    <row r="351" spans="1:8" s="5" customFormat="1" x14ac:dyDescent="0.2">
      <c r="A351" s="43" t="str">
        <f>$A$4</f>
        <v>Wahlbezirk</v>
      </c>
    </row>
    <row r="352" spans="1:8" s="5" customFormat="1" x14ac:dyDescent="0.2">
      <c r="A352" s="48"/>
      <c r="B352" s="48"/>
      <c r="C352" s="48" t="s">
        <v>0</v>
      </c>
      <c r="D352" s="48" t="s">
        <v>1</v>
      </c>
      <c r="E352" s="48" t="s">
        <v>2</v>
      </c>
      <c r="F352" s="48" t="s">
        <v>7</v>
      </c>
      <c r="G352" s="48" t="s">
        <v>40</v>
      </c>
      <c r="H352" s="48" t="s">
        <v>27</v>
      </c>
    </row>
    <row r="353" spans="1:8" s="5" customFormat="1" x14ac:dyDescent="0.2">
      <c r="A353" s="149" t="str">
        <f>CONCATENATE(A24," Prozentual")</f>
        <v>332-Stadt Beverungen Prozentual</v>
      </c>
      <c r="B353" s="150"/>
      <c r="C353" s="44">
        <f>K24</f>
        <v>0.49175482265090231</v>
      </c>
      <c r="D353" s="44">
        <f>H24</f>
        <v>0.31627255756067207</v>
      </c>
      <c r="E353" s="44">
        <f>N24</f>
        <v>4.387056627255756E-2</v>
      </c>
      <c r="F353" s="44">
        <f>Q24</f>
        <v>6.129433727442439E-2</v>
      </c>
      <c r="G353" s="44">
        <f>T24</f>
        <v>6.5028002489110143E-2</v>
      </c>
      <c r="H353" s="44">
        <f>W24</f>
        <v>2.1779713752333542E-2</v>
      </c>
    </row>
    <row r="354" spans="1:8" s="5" customFormat="1" x14ac:dyDescent="0.2">
      <c r="A354" s="149" t="str">
        <f>CONCATENATE(A24," Gewinn/Verlust")</f>
        <v>332-Stadt Beverungen Gewinn/Verlust</v>
      </c>
      <c r="B354" s="150"/>
      <c r="C354" s="44">
        <f>L24</f>
        <v>-3.7375141805904954E-2</v>
      </c>
      <c r="D354" s="44">
        <f>I24</f>
        <v>3.1308873431480311E-2</v>
      </c>
      <c r="E354" s="44">
        <f>O24</f>
        <v>-1.5316576363820125E-2</v>
      </c>
      <c r="F354" s="44">
        <f>R24</f>
        <v>-3.6106233189923953E-3</v>
      </c>
      <c r="G354" s="44">
        <f>T24</f>
        <v>6.5028002489110143E-2</v>
      </c>
      <c r="H354" s="44">
        <f>X24</f>
        <v>4.1822355870000938E-3</v>
      </c>
    </row>
    <row r="355" spans="1:8" s="5" customFormat="1" x14ac:dyDescent="0.2"/>
    <row r="356" spans="1:8" s="5" customFormat="1" x14ac:dyDescent="0.2"/>
    <row r="357" spans="1:8" s="5" customFormat="1" x14ac:dyDescent="0.2"/>
    <row r="358" spans="1:8" s="5" customFormat="1" x14ac:dyDescent="0.2"/>
    <row r="359" spans="1:8" s="5" customFormat="1" x14ac:dyDescent="0.2"/>
    <row r="360" spans="1:8" s="5" customFormat="1" x14ac:dyDescent="0.2"/>
    <row r="361" spans="1:8" s="5" customFormat="1" x14ac:dyDescent="0.2"/>
    <row r="362" spans="1:8" s="5" customFormat="1" x14ac:dyDescent="0.2"/>
    <row r="363" spans="1:8" s="5" customFormat="1" x14ac:dyDescent="0.2"/>
    <row r="364" spans="1:8" s="5" customFormat="1" x14ac:dyDescent="0.2"/>
    <row r="365" spans="1:8" s="5" customFormat="1" x14ac:dyDescent="0.2"/>
    <row r="366" spans="1:8" s="5" customFormat="1" x14ac:dyDescent="0.2"/>
    <row r="367" spans="1:8" s="5" customFormat="1" x14ac:dyDescent="0.2"/>
  </sheetData>
  <sheetProtection algorithmName="SHA-512" hashValue="dSJ/0Y7dOEnQlI7GV5In7vmOHfmWfKR/jeP8k2awBDFwow8ZQ4z/WqmW8NmcU8OIYgLtyaW1oTKgQK2EX4t/+Q==" saltValue="oIB0K9QJbVj/o1MbFdboyg==" spinCount="100000" sheet="1" objects="1" scenarios="1"/>
  <mergeCells count="58">
    <mergeCell ref="V25:X25"/>
    <mergeCell ref="Y25:AA25"/>
    <mergeCell ref="AB25:AD25"/>
    <mergeCell ref="G25:I25"/>
    <mergeCell ref="J25:L25"/>
    <mergeCell ref="M25:O25"/>
    <mergeCell ref="P25:R25"/>
    <mergeCell ref="S25:U25"/>
    <mergeCell ref="A318:B318"/>
    <mergeCell ref="A335:B335"/>
    <mergeCell ref="A336:B336"/>
    <mergeCell ref="A353:B353"/>
    <mergeCell ref="A354:B354"/>
    <mergeCell ref="A281:B281"/>
    <mergeCell ref="A282:B282"/>
    <mergeCell ref="A299:B299"/>
    <mergeCell ref="A300:B300"/>
    <mergeCell ref="A317:B317"/>
    <mergeCell ref="A228:B228"/>
    <mergeCell ref="A245:B245"/>
    <mergeCell ref="A246:B246"/>
    <mergeCell ref="A263:B263"/>
    <mergeCell ref="A264:B264"/>
    <mergeCell ref="A191:B191"/>
    <mergeCell ref="A192:B192"/>
    <mergeCell ref="A209:B209"/>
    <mergeCell ref="A210:B210"/>
    <mergeCell ref="A227:B227"/>
    <mergeCell ref="A138:B138"/>
    <mergeCell ref="A155:B155"/>
    <mergeCell ref="A156:B156"/>
    <mergeCell ref="A173:B173"/>
    <mergeCell ref="A174:B174"/>
    <mergeCell ref="A101:B101"/>
    <mergeCell ref="A102:B102"/>
    <mergeCell ref="A119:B119"/>
    <mergeCell ref="A120:B120"/>
    <mergeCell ref="A137:B137"/>
    <mergeCell ref="A1:AD1"/>
    <mergeCell ref="A2:AD2"/>
    <mergeCell ref="C4:D4"/>
    <mergeCell ref="E4:F4"/>
    <mergeCell ref="G4:I4"/>
    <mergeCell ref="J4:L4"/>
    <mergeCell ref="M4:O4"/>
    <mergeCell ref="P4:R4"/>
    <mergeCell ref="AB4:AD4"/>
    <mergeCell ref="S4:U4"/>
    <mergeCell ref="Y4:AA4"/>
    <mergeCell ref="V4:X4"/>
    <mergeCell ref="A66:B66"/>
    <mergeCell ref="A83:B83"/>
    <mergeCell ref="A84:B84"/>
    <mergeCell ref="A29:B29"/>
    <mergeCell ref="A30:B30"/>
    <mergeCell ref="A47:B47"/>
    <mergeCell ref="A48:B48"/>
    <mergeCell ref="A65:B65"/>
  </mergeCells>
  <pageMargins left="0.7" right="0.7" top="0.78740157499999996" bottom="0.78740157499999996" header="0.3" footer="0.3"/>
  <pageSetup paperSize="9" orientation="portrait" r:id="rId1"/>
  <ignoredErrors>
    <ignoredError sqref="D9 F9:G9 F23:F24 D24 G23:G24"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6"/>
  <sheetViews>
    <sheetView showGridLines="0" showZeros="0" topLeftCell="D1" workbookViewId="0">
      <selection activeCell="U27" sqref="U27"/>
    </sheetView>
  </sheetViews>
  <sheetFormatPr baseColWidth="10" defaultRowHeight="12.75" x14ac:dyDescent="0.2"/>
  <cols>
    <col min="1" max="1" width="22.140625" bestFit="1" customWidth="1"/>
    <col min="2" max="2" width="7.7109375" customWidth="1"/>
    <col min="3" max="3" width="5" customWidth="1"/>
    <col min="4" max="4" width="6.7109375" customWidth="1"/>
    <col min="5" max="5" width="5" customWidth="1"/>
    <col min="6" max="6" width="7.7109375" customWidth="1"/>
    <col min="7" max="7" width="5" customWidth="1"/>
    <col min="8" max="8" width="6.7109375" customWidth="1"/>
    <col min="9" max="9" width="7.28515625" customWidth="1"/>
    <col min="10" max="10" width="5" customWidth="1"/>
    <col min="11" max="11" width="6.7109375" customWidth="1"/>
    <col min="12" max="12" width="7.28515625" customWidth="1"/>
    <col min="13" max="13" width="4.28515625" customWidth="1"/>
    <col min="14" max="14" width="5.7109375" customWidth="1"/>
    <col min="15" max="15" width="6.28515625" customWidth="1"/>
    <col min="16" max="16" width="4.28515625" customWidth="1"/>
    <col min="17" max="17" width="6.85546875" customWidth="1"/>
    <col min="18" max="18" width="6.28515625" customWidth="1"/>
    <col min="19" max="19" width="4.28515625" bestFit="1" customWidth="1"/>
    <col min="20" max="20" width="5.7109375" bestFit="1" customWidth="1"/>
    <col min="21" max="21" width="6.28515625" customWidth="1"/>
    <col min="22" max="22" width="6.42578125" bestFit="1" customWidth="1"/>
    <col min="23" max="23" width="5.7109375" bestFit="1" customWidth="1"/>
    <col min="24" max="24" width="3.140625" bestFit="1" customWidth="1"/>
    <col min="25" max="25" width="4.28515625" bestFit="1" customWidth="1"/>
    <col min="26" max="26" width="5.7109375" bestFit="1" customWidth="1"/>
    <col min="27" max="27" width="6.28515625" customWidth="1"/>
    <col min="28" max="28" width="4.28515625" bestFit="1" customWidth="1"/>
    <col min="29" max="29" width="5.7109375" bestFit="1" customWidth="1"/>
    <col min="30" max="30" width="3.140625" bestFit="1" customWidth="1"/>
    <col min="31" max="31" width="4.28515625" bestFit="1" customWidth="1"/>
    <col min="32" max="32" width="5.7109375" bestFit="1" customWidth="1"/>
    <col min="33" max="33" width="6.28515625" customWidth="1"/>
  </cols>
  <sheetData>
    <row r="1" spans="1:33" ht="15.75" x14ac:dyDescent="0.25">
      <c r="A1" s="129" t="s">
        <v>41</v>
      </c>
      <c r="B1" s="129"/>
      <c r="C1" s="129"/>
      <c r="D1" s="129"/>
      <c r="E1" s="129"/>
      <c r="F1" s="129"/>
      <c r="G1" s="129"/>
      <c r="H1" s="129"/>
      <c r="I1" s="129"/>
      <c r="J1" s="129"/>
      <c r="K1" s="129"/>
      <c r="L1" s="129"/>
      <c r="M1" s="129"/>
      <c r="N1" s="129"/>
      <c r="O1" s="129"/>
      <c r="P1" s="129"/>
      <c r="Q1" s="129"/>
      <c r="R1" s="150"/>
      <c r="S1" s="150"/>
      <c r="T1" s="150"/>
      <c r="U1" s="150"/>
      <c r="V1" s="150"/>
      <c r="W1" s="150"/>
      <c r="X1" s="150"/>
      <c r="Y1" s="150"/>
      <c r="Z1" s="150"/>
      <c r="AA1" s="150"/>
      <c r="AB1" s="150"/>
      <c r="AC1" s="150"/>
      <c r="AD1" s="150"/>
      <c r="AE1" s="150"/>
      <c r="AF1" s="150"/>
      <c r="AG1" s="150"/>
    </row>
    <row r="2" spans="1:33" ht="15.75" x14ac:dyDescent="0.25">
      <c r="A2" s="129" t="s">
        <v>63</v>
      </c>
      <c r="B2" s="129"/>
      <c r="C2" s="129"/>
      <c r="D2" s="129"/>
      <c r="E2" s="129"/>
      <c r="F2" s="129"/>
      <c r="G2" s="129"/>
      <c r="H2" s="129"/>
      <c r="I2" s="129"/>
      <c r="J2" s="129"/>
      <c r="K2" s="129"/>
      <c r="L2" s="129"/>
      <c r="M2" s="129"/>
      <c r="N2" s="129"/>
      <c r="O2" s="129"/>
      <c r="P2" s="129"/>
      <c r="Q2" s="129"/>
      <c r="R2" s="150"/>
      <c r="S2" s="150"/>
      <c r="T2" s="150"/>
      <c r="U2" s="150"/>
      <c r="V2" s="150"/>
      <c r="W2" s="150"/>
      <c r="X2" s="150"/>
      <c r="Y2" s="150"/>
      <c r="Z2" s="150"/>
      <c r="AA2" s="150"/>
      <c r="AB2" s="150"/>
      <c r="AC2" s="150"/>
      <c r="AD2" s="150"/>
      <c r="AE2" s="150"/>
      <c r="AF2" s="150"/>
      <c r="AG2" s="150"/>
    </row>
    <row r="3" spans="1:33" x14ac:dyDescent="0.2">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row>
    <row r="4" spans="1:33" x14ac:dyDescent="0.2">
      <c r="A4" s="6" t="s">
        <v>12</v>
      </c>
      <c r="B4" s="6" t="s">
        <v>26</v>
      </c>
      <c r="C4" s="151" t="s">
        <v>13</v>
      </c>
      <c r="D4" s="139"/>
      <c r="E4" s="151" t="s">
        <v>14</v>
      </c>
      <c r="F4" s="139"/>
      <c r="G4" s="143" t="s">
        <v>1</v>
      </c>
      <c r="H4" s="143"/>
      <c r="I4" s="143"/>
      <c r="J4" s="145" t="s">
        <v>0</v>
      </c>
      <c r="K4" s="145"/>
      <c r="L4" s="145"/>
      <c r="M4" s="146" t="s">
        <v>2</v>
      </c>
      <c r="N4" s="146"/>
      <c r="O4" s="146"/>
      <c r="P4" s="147" t="s">
        <v>7</v>
      </c>
      <c r="Q4" s="147"/>
      <c r="R4" s="147"/>
      <c r="S4" s="144" t="s">
        <v>27</v>
      </c>
      <c r="T4" s="144"/>
      <c r="U4" s="144"/>
      <c r="V4" s="156" t="s">
        <v>50</v>
      </c>
      <c r="W4" s="157"/>
      <c r="X4" s="157"/>
      <c r="Y4" s="140" t="s">
        <v>3</v>
      </c>
      <c r="Z4" s="140"/>
      <c r="AA4" s="141"/>
      <c r="AB4" s="158" t="s">
        <v>68</v>
      </c>
      <c r="AC4" s="158"/>
      <c r="AD4" s="159"/>
      <c r="AE4" s="142" t="s">
        <v>69</v>
      </c>
      <c r="AF4" s="142"/>
      <c r="AG4" s="160"/>
    </row>
    <row r="5" spans="1:33" x14ac:dyDescent="0.2">
      <c r="A5" s="6"/>
      <c r="B5" s="6" t="s">
        <v>25</v>
      </c>
      <c r="C5" s="7" t="s">
        <v>15</v>
      </c>
      <c r="D5" s="7" t="s">
        <v>16</v>
      </c>
      <c r="E5" s="7" t="s">
        <v>15</v>
      </c>
      <c r="F5" s="7" t="s">
        <v>16</v>
      </c>
      <c r="G5" s="10" t="s">
        <v>15</v>
      </c>
      <c r="H5" s="10" t="s">
        <v>16</v>
      </c>
      <c r="I5" s="11" t="s">
        <v>17</v>
      </c>
      <c r="J5" s="8" t="s">
        <v>15</v>
      </c>
      <c r="K5" s="8" t="s">
        <v>16</v>
      </c>
      <c r="L5" s="9" t="s">
        <v>17</v>
      </c>
      <c r="M5" s="12" t="s">
        <v>15</v>
      </c>
      <c r="N5" s="12" t="s">
        <v>16</v>
      </c>
      <c r="O5" s="13" t="s">
        <v>17</v>
      </c>
      <c r="P5" s="14" t="s">
        <v>15</v>
      </c>
      <c r="Q5" s="14" t="s">
        <v>16</v>
      </c>
      <c r="R5" s="15" t="s">
        <v>17</v>
      </c>
      <c r="S5" s="94" t="s">
        <v>15</v>
      </c>
      <c r="T5" s="94" t="s">
        <v>16</v>
      </c>
      <c r="U5" s="95" t="s">
        <v>17</v>
      </c>
      <c r="V5" s="109" t="s">
        <v>15</v>
      </c>
      <c r="W5" s="110" t="s">
        <v>16</v>
      </c>
      <c r="X5" s="110" t="s">
        <v>17</v>
      </c>
      <c r="Y5" s="90" t="s">
        <v>15</v>
      </c>
      <c r="Z5" s="90" t="s">
        <v>16</v>
      </c>
      <c r="AA5" s="90" t="s">
        <v>17</v>
      </c>
      <c r="AB5" s="92" t="s">
        <v>15</v>
      </c>
      <c r="AC5" s="92" t="s">
        <v>16</v>
      </c>
      <c r="AD5" s="92" t="s">
        <v>17</v>
      </c>
      <c r="AE5" s="103" t="s">
        <v>15</v>
      </c>
      <c r="AF5" s="103" t="s">
        <v>16</v>
      </c>
      <c r="AG5" s="103" t="s">
        <v>17</v>
      </c>
    </row>
    <row r="6" spans="1:33" x14ac:dyDescent="0.2">
      <c r="A6" s="16" t="str">
        <f>'1995'!A6</f>
        <v>001-Beverungen</v>
      </c>
      <c r="B6" s="17">
        <v>1947</v>
      </c>
      <c r="C6" s="18">
        <v>738</v>
      </c>
      <c r="D6" s="19">
        <f>C6/B6</f>
        <v>0.37904468412942988</v>
      </c>
      <c r="E6" s="18">
        <v>715</v>
      </c>
      <c r="F6" s="20">
        <f>E6/C6</f>
        <v>0.96883468834688347</v>
      </c>
      <c r="G6" s="17">
        <v>202</v>
      </c>
      <c r="H6" s="19">
        <f t="shared" ref="H6:H24" si="0">G6/E6</f>
        <v>0.28251748251748254</v>
      </c>
      <c r="I6" s="20">
        <f>H6-'2005'!H6</f>
        <v>4.4636986463367556E-2</v>
      </c>
      <c r="J6" s="17">
        <v>360</v>
      </c>
      <c r="K6" s="19">
        <f t="shared" ref="K6:K24" si="1">J6/E6</f>
        <v>0.50349650349650354</v>
      </c>
      <c r="L6" s="20">
        <f>K6-'2005'!K6</f>
        <v>-7.1475311610599057E-2</v>
      </c>
      <c r="M6" s="17">
        <v>56</v>
      </c>
      <c r="N6" s="19">
        <f t="shared" ref="N6:N24" si="2">M6/E6</f>
        <v>7.8321678321678329E-2</v>
      </c>
      <c r="O6" s="20">
        <f>N6-'2005'!N6</f>
        <v>7.2957482202127139E-3</v>
      </c>
      <c r="P6" s="17">
        <v>46</v>
      </c>
      <c r="Q6" s="19">
        <f>P6/$E6</f>
        <v>6.433566433566433E-2</v>
      </c>
      <c r="R6" s="20">
        <f>Q6-'2005'!Q6</f>
        <v>9.0932742567466293E-3</v>
      </c>
      <c r="S6" s="17">
        <f>V6+Y6+AB6+AE6</f>
        <v>51</v>
      </c>
      <c r="T6" s="19">
        <f t="shared" ref="T6:T24" si="3">S6/$E6</f>
        <v>7.1328671328671323E-2</v>
      </c>
      <c r="U6" s="19">
        <f>T6-'2005'!T6</f>
        <v>1.0449302670272227E-2</v>
      </c>
      <c r="V6" s="111">
        <v>37</v>
      </c>
      <c r="W6" s="19">
        <f t="shared" ref="W6:W24" si="4">V6/$E6</f>
        <v>5.1748251748251747E-2</v>
      </c>
      <c r="X6" s="112"/>
      <c r="Y6" s="17">
        <v>0</v>
      </c>
      <c r="Z6" s="19">
        <f t="shared" ref="Z6:Z24" si="5">Y6/$E6</f>
        <v>0</v>
      </c>
      <c r="AA6" s="20">
        <f>Z6-'2005'!AJ6</f>
        <v>-3.0439471800159227E-3</v>
      </c>
      <c r="AB6" s="17">
        <v>3</v>
      </c>
      <c r="AC6" s="19">
        <f t="shared" ref="AC6:AC24" si="6">AB6/$E6</f>
        <v>4.1958041958041958E-3</v>
      </c>
      <c r="AD6" s="20"/>
      <c r="AE6" s="17">
        <v>11</v>
      </c>
      <c r="AF6" s="19">
        <f t="shared" ref="AF6:AF24" si="7">AE6/$E6</f>
        <v>1.5384615384615385E-2</v>
      </c>
      <c r="AG6" s="20">
        <f>AF6-'2005'!AC6</f>
        <v>2.9832625097563105E-3</v>
      </c>
    </row>
    <row r="7" spans="1:33" x14ac:dyDescent="0.2">
      <c r="A7" s="21" t="str">
        <f>'1995'!A7</f>
        <v>002-Beverungen</v>
      </c>
      <c r="B7" s="22">
        <v>1732</v>
      </c>
      <c r="C7" s="23">
        <v>648</v>
      </c>
      <c r="D7" s="24">
        <f>C7/B7</f>
        <v>0.37413394919168591</v>
      </c>
      <c r="E7" s="23">
        <v>635</v>
      </c>
      <c r="F7" s="25">
        <f>E7/C7</f>
        <v>0.97993827160493829</v>
      </c>
      <c r="G7" s="22">
        <v>207</v>
      </c>
      <c r="H7" s="24">
        <f t="shared" si="0"/>
        <v>0.32598425196850395</v>
      </c>
      <c r="I7" s="25">
        <f>H7-'2005'!H7</f>
        <v>6.3965021199273164E-2</v>
      </c>
      <c r="J7" s="22">
        <v>308</v>
      </c>
      <c r="K7" s="24">
        <f t="shared" si="1"/>
        <v>0.48503937007874015</v>
      </c>
      <c r="L7" s="25">
        <f>K7-'2005'!K7</f>
        <v>-9.789332222895214E-2</v>
      </c>
      <c r="M7" s="22">
        <v>48</v>
      </c>
      <c r="N7" s="24">
        <f t="shared" si="2"/>
        <v>7.5590551181102361E-2</v>
      </c>
      <c r="O7" s="25">
        <f>N7-'2005'!N7</f>
        <v>-1.3060266505147966E-4</v>
      </c>
      <c r="P7" s="22">
        <v>42</v>
      </c>
      <c r="Q7" s="24">
        <f t="shared" ref="Q7:Q24" si="8">P7/E7</f>
        <v>6.6141732283464566E-2</v>
      </c>
      <c r="R7" s="25">
        <f>Q7-'2005'!Q7</f>
        <v>2.8882116898849182E-2</v>
      </c>
      <c r="S7" s="22">
        <f t="shared" ref="S7:S22" si="9">V7+Y7+AB7+AE7</f>
        <v>30</v>
      </c>
      <c r="T7" s="24">
        <f t="shared" si="3"/>
        <v>4.7244094488188976E-2</v>
      </c>
      <c r="U7" s="24">
        <f>T7-'2005'!T7</f>
        <v>5.1767867958812802E-3</v>
      </c>
      <c r="V7" s="113">
        <v>21</v>
      </c>
      <c r="W7" s="24">
        <f t="shared" si="4"/>
        <v>3.3070866141732283E-2</v>
      </c>
      <c r="X7" s="114"/>
      <c r="Y7" s="22"/>
      <c r="Z7" s="24">
        <f t="shared" si="5"/>
        <v>0</v>
      </c>
      <c r="AA7" s="25">
        <f>Z7-'2005'!AJ7</f>
        <v>-9.3945720250521916E-3</v>
      </c>
      <c r="AB7" s="22">
        <v>1</v>
      </c>
      <c r="AC7" s="24">
        <f t="shared" si="6"/>
        <v>1.5748031496062992E-3</v>
      </c>
      <c r="AD7" s="25"/>
      <c r="AE7" s="22">
        <v>8</v>
      </c>
      <c r="AF7" s="24">
        <f t="shared" si="7"/>
        <v>1.2598425196850394E-2</v>
      </c>
      <c r="AG7" s="25">
        <f>AF7-'2005'!AC7</f>
        <v>5.7919442761962363E-4</v>
      </c>
    </row>
    <row r="8" spans="1:33" x14ac:dyDescent="0.2">
      <c r="A8" s="21" t="str">
        <f>'1995'!A8</f>
        <v>003-Beverungen</v>
      </c>
      <c r="B8" s="22">
        <v>1427</v>
      </c>
      <c r="C8" s="23">
        <v>573</v>
      </c>
      <c r="D8" s="24">
        <f>C8/B8</f>
        <v>0.40154169586545202</v>
      </c>
      <c r="E8" s="23">
        <v>557</v>
      </c>
      <c r="F8" s="25">
        <f>E8/C8</f>
        <v>0.97207678883071558</v>
      </c>
      <c r="G8" s="22">
        <v>207</v>
      </c>
      <c r="H8" s="24">
        <f t="shared" si="0"/>
        <v>0.37163375224416517</v>
      </c>
      <c r="I8" s="25">
        <f>H8-'2005'!H8</f>
        <v>8.2278429905334571E-2</v>
      </c>
      <c r="J8" s="22">
        <v>245</v>
      </c>
      <c r="K8" s="24">
        <f t="shared" si="1"/>
        <v>0.4398563734290844</v>
      </c>
      <c r="L8" s="25">
        <f>K8-'2005'!K8</f>
        <v>-0.1313580193745138</v>
      </c>
      <c r="M8" s="22">
        <v>32</v>
      </c>
      <c r="N8" s="24">
        <f t="shared" si="2"/>
        <v>5.7450628366247758E-2</v>
      </c>
      <c r="O8" s="25">
        <f>N8-'2005'!N8</f>
        <v>7.9753659974321628E-3</v>
      </c>
      <c r="P8" s="22">
        <v>31</v>
      </c>
      <c r="Q8" s="24">
        <f t="shared" si="8"/>
        <v>5.565529622980251E-2</v>
      </c>
      <c r="R8" s="25">
        <f>Q8-'2005'!Q8</f>
        <v>1.0677784985424696E-2</v>
      </c>
      <c r="S8" s="22">
        <f t="shared" si="9"/>
        <v>42</v>
      </c>
      <c r="T8" s="24">
        <f t="shared" si="3"/>
        <v>7.5403949730700179E-2</v>
      </c>
      <c r="U8" s="24">
        <f>T8-'2005'!T8</f>
        <v>3.0426438486322364E-2</v>
      </c>
      <c r="V8" s="113">
        <v>29</v>
      </c>
      <c r="W8" s="24">
        <f t="shared" si="4"/>
        <v>5.2064631956912029E-2</v>
      </c>
      <c r="X8" s="114"/>
      <c r="Y8" s="22">
        <v>1</v>
      </c>
      <c r="Z8" s="24">
        <f t="shared" si="5"/>
        <v>1.7953321364452424E-3</v>
      </c>
      <c r="AA8" s="25">
        <f>Z8-'2005'!AJ8</f>
        <v>2.8120963658489432E-4</v>
      </c>
      <c r="AB8" s="22">
        <v>3</v>
      </c>
      <c r="AC8" s="24">
        <f t="shared" si="6"/>
        <v>5.3859964093357273E-3</v>
      </c>
      <c r="AD8" s="25"/>
      <c r="AE8" s="22">
        <v>9</v>
      </c>
      <c r="AF8" s="24">
        <f t="shared" si="7"/>
        <v>1.615798922800718E-2</v>
      </c>
      <c r="AG8" s="25">
        <f>AF8-'2005'!AC8</f>
        <v>7.1624869791316187E-3</v>
      </c>
    </row>
    <row r="9" spans="1:33" s="2" customFormat="1" x14ac:dyDescent="0.2">
      <c r="A9" s="26" t="str">
        <f>'1995'!A9</f>
        <v>300-Kernstadt</v>
      </c>
      <c r="B9" s="27">
        <f>SUM(B6:B8)</f>
        <v>5106</v>
      </c>
      <c r="C9" s="28">
        <f>SUM(C6:C8)</f>
        <v>1959</v>
      </c>
      <c r="D9" s="29">
        <f>C9/B9</f>
        <v>0.38366627497062278</v>
      </c>
      <c r="E9" s="28">
        <f>SUM(E6:E8)</f>
        <v>1907</v>
      </c>
      <c r="F9" s="30">
        <f>E9/C9</f>
        <v>0.97345584481878511</v>
      </c>
      <c r="G9" s="28">
        <f>SUM(G6:G8)</f>
        <v>616</v>
      </c>
      <c r="H9" s="29">
        <f t="shared" si="0"/>
        <v>0.32302045097011012</v>
      </c>
      <c r="I9" s="30">
        <f>H9-'2005'!H9</f>
        <v>6.2333108136916504E-2</v>
      </c>
      <c r="J9" s="27">
        <f>SUM(J6:J8)</f>
        <v>913</v>
      </c>
      <c r="K9" s="29">
        <f t="shared" si="1"/>
        <v>0.47876245411641322</v>
      </c>
      <c r="L9" s="30">
        <f>K9-'2005'!K9</f>
        <v>-9.7934947392388116E-2</v>
      </c>
      <c r="M9" s="27">
        <f>SUM(M6:M8)</f>
        <v>136</v>
      </c>
      <c r="N9" s="29">
        <f t="shared" si="2"/>
        <v>7.1316203460933397E-2</v>
      </c>
      <c r="O9" s="30">
        <f>N9-'2005'!N9</f>
        <v>4.6774775598437124E-3</v>
      </c>
      <c r="P9" s="27">
        <f>SUM(P6:P8)</f>
        <v>119</v>
      </c>
      <c r="Q9" s="29">
        <f t="shared" si="8"/>
        <v>6.2401678028316726E-2</v>
      </c>
      <c r="R9" s="30">
        <f>Q9-'2005'!Q9</f>
        <v>1.6299414826304988E-2</v>
      </c>
      <c r="S9" s="27">
        <f>SUM(S6:S8)</f>
        <v>123</v>
      </c>
      <c r="T9" s="29">
        <f t="shared" si="3"/>
        <v>6.4499213424226529E-2</v>
      </c>
      <c r="U9" s="29">
        <f>T9-'2005'!T9</f>
        <v>1.4624946869322926E-2</v>
      </c>
      <c r="V9" s="115">
        <f>SUM(V6:V8)</f>
        <v>87</v>
      </c>
      <c r="W9" s="29">
        <f t="shared" si="4"/>
        <v>4.5621394861038278E-2</v>
      </c>
      <c r="X9" s="116"/>
      <c r="Y9" s="27">
        <f>SUM(Y6:Y8)</f>
        <v>1</v>
      </c>
      <c r="Z9" s="29">
        <f t="shared" si="5"/>
        <v>5.243838489774515E-4</v>
      </c>
      <c r="AA9" s="30">
        <f>Z9-'2005'!AJ9</f>
        <v>-4.20905077058967E-3</v>
      </c>
      <c r="AB9" s="27">
        <f>SUM(AB6:AB8)</f>
        <v>7</v>
      </c>
      <c r="AC9" s="29">
        <f t="shared" si="6"/>
        <v>3.6706869428421605E-3</v>
      </c>
      <c r="AD9" s="30"/>
      <c r="AE9" s="27">
        <f>SUM(AE6:AE8)</f>
        <v>28</v>
      </c>
      <c r="AF9" s="29">
        <f t="shared" si="7"/>
        <v>1.4682747771368642E-2</v>
      </c>
      <c r="AG9" s="30">
        <f>AF9-'2005'!AC9</f>
        <v>3.3667377126930347E-3</v>
      </c>
    </row>
    <row r="10" spans="1:33" x14ac:dyDescent="0.2">
      <c r="A10" s="21" t="str">
        <f>'1995'!A10</f>
        <v>004-Amelunxen</v>
      </c>
      <c r="B10" s="22">
        <v>957</v>
      </c>
      <c r="C10" s="23">
        <v>506</v>
      </c>
      <c r="D10" s="24">
        <f t="shared" ref="D10:D24" si="10">C10/B10</f>
        <v>0.52873563218390807</v>
      </c>
      <c r="E10" s="23">
        <v>496</v>
      </c>
      <c r="F10" s="25">
        <f t="shared" ref="F10:F24" si="11">E10/C10</f>
        <v>0.98023715415019763</v>
      </c>
      <c r="G10" s="22">
        <v>162</v>
      </c>
      <c r="H10" s="24">
        <f t="shared" si="0"/>
        <v>0.32661290322580644</v>
      </c>
      <c r="I10" s="25">
        <f>H10-'2005'!H10</f>
        <v>1.6329215282544052E-2</v>
      </c>
      <c r="J10" s="22">
        <v>241</v>
      </c>
      <c r="K10" s="24">
        <f t="shared" si="1"/>
        <v>0.48588709677419356</v>
      </c>
      <c r="L10" s="25">
        <f>K10-'2005'!K10</f>
        <v>-7.6169640814458928E-2</v>
      </c>
      <c r="M10" s="22">
        <v>21</v>
      </c>
      <c r="N10" s="24">
        <f t="shared" si="2"/>
        <v>4.2338709677419352E-2</v>
      </c>
      <c r="O10" s="25">
        <f>N10-'2005'!N10</f>
        <v>-7.3066803935026362E-3</v>
      </c>
      <c r="P10" s="22">
        <v>37</v>
      </c>
      <c r="Q10" s="24">
        <f t="shared" si="8"/>
        <v>7.459677419354839E-2</v>
      </c>
      <c r="R10" s="25">
        <f>Q10-'2005'!Q10</f>
        <v>4.2681880576527116E-2</v>
      </c>
      <c r="S10" s="22">
        <f t="shared" si="9"/>
        <v>35</v>
      </c>
      <c r="T10" s="24">
        <f t="shared" si="3"/>
        <v>7.0564516129032265E-2</v>
      </c>
      <c r="U10" s="24">
        <f>T10-'2005'!T10</f>
        <v>2.4465225348890424E-2</v>
      </c>
      <c r="V10" s="113">
        <v>22</v>
      </c>
      <c r="W10" s="24">
        <f t="shared" si="4"/>
        <v>4.4354838709677422E-2</v>
      </c>
      <c r="X10" s="114"/>
      <c r="Y10" s="22">
        <v>3</v>
      </c>
      <c r="Z10" s="24">
        <f t="shared" si="5"/>
        <v>6.0483870967741934E-3</v>
      </c>
      <c r="AA10" s="25">
        <f>Z10-'2005'!AJ10</f>
        <v>3.0210530477531991E-3</v>
      </c>
      <c r="AB10" s="22">
        <v>1</v>
      </c>
      <c r="AC10" s="24">
        <f t="shared" si="6"/>
        <v>2.0161290322580645E-3</v>
      </c>
      <c r="AD10" s="25"/>
      <c r="AE10" s="22">
        <v>9</v>
      </c>
      <c r="AF10" s="24">
        <f t="shared" si="7"/>
        <v>1.8145161290322582E-2</v>
      </c>
      <c r="AG10" s="25">
        <f>AF10-'2005'!AC10</f>
        <v>3.9607641272020148E-3</v>
      </c>
    </row>
    <row r="11" spans="1:33" x14ac:dyDescent="0.2">
      <c r="A11" s="21" t="str">
        <f>'1995'!A11</f>
        <v>005-Blankenau</v>
      </c>
      <c r="B11" s="22">
        <v>235</v>
      </c>
      <c r="C11" s="23">
        <v>109</v>
      </c>
      <c r="D11" s="24">
        <f t="shared" si="10"/>
        <v>0.46382978723404256</v>
      </c>
      <c r="E11" s="23">
        <v>107</v>
      </c>
      <c r="F11" s="25">
        <f t="shared" si="11"/>
        <v>0.98165137614678899</v>
      </c>
      <c r="G11" s="22">
        <v>37</v>
      </c>
      <c r="H11" s="24">
        <f t="shared" si="0"/>
        <v>0.34579439252336447</v>
      </c>
      <c r="I11" s="25">
        <f>H11-'2005'!H11</f>
        <v>4.7183281412253364E-2</v>
      </c>
      <c r="J11" s="22">
        <v>51</v>
      </c>
      <c r="K11" s="24">
        <f t="shared" si="1"/>
        <v>0.47663551401869159</v>
      </c>
      <c r="L11" s="25">
        <f>K11-'2005'!K11</f>
        <v>-9.9753374870197253E-2</v>
      </c>
      <c r="M11" s="22">
        <v>4</v>
      </c>
      <c r="N11" s="24">
        <f t="shared" si="2"/>
        <v>3.7383177570093455E-2</v>
      </c>
      <c r="O11" s="25">
        <f>N11-'2005'!N11</f>
        <v>-4.2834890965732092E-3</v>
      </c>
      <c r="P11" s="22">
        <v>7</v>
      </c>
      <c r="Q11" s="24">
        <f t="shared" si="8"/>
        <v>6.5420560747663545E-2</v>
      </c>
      <c r="R11" s="25">
        <f>Q11-'2005'!Q11</f>
        <v>3.7642782969885769E-2</v>
      </c>
      <c r="S11" s="22">
        <f t="shared" si="9"/>
        <v>8</v>
      </c>
      <c r="T11" s="24">
        <f t="shared" si="3"/>
        <v>7.476635514018691E-2</v>
      </c>
      <c r="U11" s="24">
        <f>T11-'2005'!T11</f>
        <v>1.9210799584631358E-2</v>
      </c>
      <c r="V11" s="113">
        <v>3</v>
      </c>
      <c r="W11" s="24">
        <f t="shared" si="4"/>
        <v>2.8037383177570093E-2</v>
      </c>
      <c r="X11" s="114"/>
      <c r="Y11" s="22">
        <v>1</v>
      </c>
      <c r="Z11" s="24">
        <f t="shared" si="5"/>
        <v>9.3457943925233638E-3</v>
      </c>
      <c r="AA11" s="25">
        <f>Z11-'2005'!AJ11</f>
        <v>9.3457943925233638E-3</v>
      </c>
      <c r="AB11" s="22">
        <v>1</v>
      </c>
      <c r="AC11" s="24">
        <f t="shared" si="6"/>
        <v>9.3457943925233638E-3</v>
      </c>
      <c r="AD11" s="25"/>
      <c r="AE11" s="22">
        <v>3</v>
      </c>
      <c r="AF11" s="24">
        <f t="shared" si="7"/>
        <v>2.8037383177570093E-2</v>
      </c>
      <c r="AG11" s="25">
        <f>AF11-'2005'!AC11</f>
        <v>7.2040498442367609E-3</v>
      </c>
    </row>
    <row r="12" spans="1:33" x14ac:dyDescent="0.2">
      <c r="A12" s="21" t="str">
        <f>'1995'!A12</f>
        <v>006-Dalhausen</v>
      </c>
      <c r="B12" s="22">
        <v>1517</v>
      </c>
      <c r="C12" s="23">
        <v>900</v>
      </c>
      <c r="D12" s="24">
        <f t="shared" si="10"/>
        <v>0.59327620303230055</v>
      </c>
      <c r="E12" s="23">
        <v>858</v>
      </c>
      <c r="F12" s="25">
        <f t="shared" si="11"/>
        <v>0.95333333333333337</v>
      </c>
      <c r="G12" s="22">
        <v>251</v>
      </c>
      <c r="H12" s="24">
        <f t="shared" si="0"/>
        <v>0.29254079254079252</v>
      </c>
      <c r="I12" s="25">
        <f>H12-'2005'!H12</f>
        <v>4.0194598588759123E-2</v>
      </c>
      <c r="J12" s="22">
        <v>495</v>
      </c>
      <c r="K12" s="24">
        <f t="shared" si="1"/>
        <v>0.57692307692307687</v>
      </c>
      <c r="L12" s="25">
        <f>K12-'2005'!K12</f>
        <v>-8.5224993984118091E-2</v>
      </c>
      <c r="M12" s="22">
        <v>31</v>
      </c>
      <c r="N12" s="24">
        <f t="shared" si="2"/>
        <v>3.6130536130536128E-2</v>
      </c>
      <c r="O12" s="25">
        <f>N12-'2005'!N12</f>
        <v>1.1104467308846868E-2</v>
      </c>
      <c r="P12" s="22">
        <v>34</v>
      </c>
      <c r="Q12" s="24">
        <f t="shared" si="8"/>
        <v>3.9627039627039624E-2</v>
      </c>
      <c r="R12" s="25">
        <f>Q12-'2005'!Q12</f>
        <v>1.9814735143202294E-2</v>
      </c>
      <c r="S12" s="22">
        <f t="shared" si="9"/>
        <v>47</v>
      </c>
      <c r="T12" s="24">
        <f t="shared" si="3"/>
        <v>5.4778554778554776E-2</v>
      </c>
      <c r="U12" s="24">
        <f>T12-'2005'!T12</f>
        <v>1.4111192943309731E-2</v>
      </c>
      <c r="V12" s="113">
        <v>32</v>
      </c>
      <c r="W12" s="24">
        <f t="shared" si="4"/>
        <v>3.7296037296037296E-2</v>
      </c>
      <c r="X12" s="114"/>
      <c r="Y12" s="22"/>
      <c r="Z12" s="24">
        <f t="shared" si="5"/>
        <v>0</v>
      </c>
      <c r="AA12" s="25">
        <f>Z12-'2005'!AJ12</f>
        <v>-8.3876061503367454E-3</v>
      </c>
      <c r="AB12" s="22">
        <v>2</v>
      </c>
      <c r="AC12" s="24">
        <f t="shared" si="6"/>
        <v>2.331002331002331E-3</v>
      </c>
      <c r="AD12" s="25"/>
      <c r="AE12" s="22">
        <v>13</v>
      </c>
      <c r="AF12" s="24">
        <f t="shared" si="7"/>
        <v>1.5151515151515152E-2</v>
      </c>
      <c r="AG12" s="25">
        <f>AF12-'2005'!AC12</f>
        <v>3.6812336082409081E-3</v>
      </c>
    </row>
    <row r="13" spans="1:33" x14ac:dyDescent="0.2">
      <c r="A13" s="21" t="str">
        <f>'1995'!A13</f>
        <v>007-Drenke</v>
      </c>
      <c r="B13" s="22">
        <v>310</v>
      </c>
      <c r="C13" s="23">
        <v>190</v>
      </c>
      <c r="D13" s="24">
        <f t="shared" si="10"/>
        <v>0.61290322580645162</v>
      </c>
      <c r="E13" s="23">
        <v>184</v>
      </c>
      <c r="F13" s="25">
        <f t="shared" si="11"/>
        <v>0.96842105263157896</v>
      </c>
      <c r="G13" s="22">
        <v>43</v>
      </c>
      <c r="H13" s="24">
        <f t="shared" si="0"/>
        <v>0.23369565217391305</v>
      </c>
      <c r="I13" s="25">
        <f>H13-'2005'!H13</f>
        <v>5.4084001688476158E-2</v>
      </c>
      <c r="J13" s="22">
        <v>105</v>
      </c>
      <c r="K13" s="24">
        <f t="shared" si="1"/>
        <v>0.57065217391304346</v>
      </c>
      <c r="L13" s="25">
        <f>K13-'2005'!K13</f>
        <v>-7.4978894048121636E-2</v>
      </c>
      <c r="M13" s="22">
        <v>13</v>
      </c>
      <c r="N13" s="24">
        <f t="shared" si="2"/>
        <v>7.0652173913043473E-2</v>
      </c>
      <c r="O13" s="25">
        <f>N13-'2005'!N13</f>
        <v>-2.1580835795694392E-2</v>
      </c>
      <c r="P13" s="22">
        <v>11</v>
      </c>
      <c r="Q13" s="24">
        <f t="shared" si="8"/>
        <v>5.9782608695652176E-2</v>
      </c>
      <c r="R13" s="25">
        <f>Q13-'2005'!Q13</f>
        <v>1.609328830730266E-2</v>
      </c>
      <c r="S13" s="22">
        <f t="shared" si="9"/>
        <v>12</v>
      </c>
      <c r="T13" s="24">
        <f t="shared" si="3"/>
        <v>6.5217391304347824E-2</v>
      </c>
      <c r="U13" s="24">
        <f>T13-'2005'!T13</f>
        <v>2.6382439848037148E-2</v>
      </c>
      <c r="V13" s="113">
        <v>7</v>
      </c>
      <c r="W13" s="24">
        <f t="shared" si="4"/>
        <v>3.8043478260869568E-2</v>
      </c>
      <c r="X13" s="114"/>
      <c r="Y13" s="22">
        <v>1</v>
      </c>
      <c r="Z13" s="24">
        <f t="shared" si="5"/>
        <v>5.434782608695652E-3</v>
      </c>
      <c r="AA13" s="25">
        <f>Z13-'2005'!AJ13</f>
        <v>5.8041367665681749E-4</v>
      </c>
      <c r="AB13" s="22"/>
      <c r="AC13" s="24">
        <f t="shared" si="6"/>
        <v>0</v>
      </c>
      <c r="AD13" s="25"/>
      <c r="AE13" s="22">
        <v>4</v>
      </c>
      <c r="AF13" s="24">
        <f t="shared" si="7"/>
        <v>2.1739130434782608E-2</v>
      </c>
      <c r="AG13" s="25">
        <f>AF13-'2005'!AC13</f>
        <v>7.1760236386661028E-3</v>
      </c>
    </row>
    <row r="14" spans="1:33" x14ac:dyDescent="0.2">
      <c r="A14" s="21" t="str">
        <f>'1995'!A14</f>
        <v>008-Haarbrück</v>
      </c>
      <c r="B14" s="22">
        <v>427</v>
      </c>
      <c r="C14" s="23">
        <v>245</v>
      </c>
      <c r="D14" s="24">
        <f t="shared" si="10"/>
        <v>0.57377049180327866</v>
      </c>
      <c r="E14" s="23">
        <v>231</v>
      </c>
      <c r="F14" s="25">
        <f t="shared" si="11"/>
        <v>0.94285714285714284</v>
      </c>
      <c r="G14" s="22">
        <v>40</v>
      </c>
      <c r="H14" s="24">
        <f t="shared" si="0"/>
        <v>0.17316017316017315</v>
      </c>
      <c r="I14" s="25">
        <f>H14-'2005'!H14</f>
        <v>5.1948051948051938E-2</v>
      </c>
      <c r="J14" s="22">
        <v>146</v>
      </c>
      <c r="K14" s="24">
        <f t="shared" si="1"/>
        <v>0.63203463203463206</v>
      </c>
      <c r="L14" s="25">
        <f>K14-'2005'!K14</f>
        <v>-0.11544011544011545</v>
      </c>
      <c r="M14" s="22">
        <v>13</v>
      </c>
      <c r="N14" s="24">
        <f t="shared" si="2"/>
        <v>5.627705627705628E-2</v>
      </c>
      <c r="O14" s="25">
        <f>N14-'2005'!N14</f>
        <v>-7.6960076960076937E-3</v>
      </c>
      <c r="P14" s="22">
        <v>22</v>
      </c>
      <c r="Q14" s="24">
        <f t="shared" si="8"/>
        <v>9.5238095238095233E-2</v>
      </c>
      <c r="R14" s="25">
        <f>Q14-'2005'!Q14</f>
        <v>5.8201058201058198E-2</v>
      </c>
      <c r="S14" s="22">
        <f t="shared" si="9"/>
        <v>10</v>
      </c>
      <c r="T14" s="24">
        <f t="shared" si="3"/>
        <v>4.3290043290043288E-2</v>
      </c>
      <c r="U14" s="24">
        <f>T14-'2005'!T14</f>
        <v>1.2987012987012984E-2</v>
      </c>
      <c r="V14" s="113">
        <v>7</v>
      </c>
      <c r="W14" s="24">
        <f t="shared" si="4"/>
        <v>3.0303030303030304E-2</v>
      </c>
      <c r="X14" s="114"/>
      <c r="Y14" s="22"/>
      <c r="Z14" s="24">
        <f t="shared" si="5"/>
        <v>0</v>
      </c>
      <c r="AA14" s="25">
        <f>Z14-'2005'!AJ14</f>
        <v>-9.5993362469007169E-3</v>
      </c>
      <c r="AB14" s="22">
        <v>1</v>
      </c>
      <c r="AC14" s="24">
        <f t="shared" si="6"/>
        <v>4.329004329004329E-3</v>
      </c>
      <c r="AD14" s="25"/>
      <c r="AE14" s="22">
        <v>2</v>
      </c>
      <c r="AF14" s="24">
        <f t="shared" si="7"/>
        <v>8.658008658008658E-3</v>
      </c>
      <c r="AG14" s="25">
        <f>AF14-'2005'!AC14</f>
        <v>1.9240019240019243E-3</v>
      </c>
    </row>
    <row r="15" spans="1:33" x14ac:dyDescent="0.2">
      <c r="A15" s="21" t="str">
        <f>'1995'!A15</f>
        <v>009-Herstelle</v>
      </c>
      <c r="B15" s="22">
        <v>804</v>
      </c>
      <c r="C15" s="23">
        <v>396</v>
      </c>
      <c r="D15" s="24">
        <f t="shared" si="10"/>
        <v>0.4925373134328358</v>
      </c>
      <c r="E15" s="23">
        <v>390</v>
      </c>
      <c r="F15" s="25">
        <f t="shared" si="11"/>
        <v>0.98484848484848486</v>
      </c>
      <c r="G15" s="22">
        <v>116</v>
      </c>
      <c r="H15" s="24">
        <f t="shared" si="0"/>
        <v>0.29743589743589743</v>
      </c>
      <c r="I15" s="25">
        <f>H15-'2005'!H15</f>
        <v>6.0256410256410264E-2</v>
      </c>
      <c r="J15" s="22">
        <v>203</v>
      </c>
      <c r="K15" s="24">
        <f t="shared" si="1"/>
        <v>0.52051282051282055</v>
      </c>
      <c r="L15" s="25">
        <f>K15-'2005'!K15</f>
        <v>-7.5641025641025594E-2</v>
      </c>
      <c r="M15" s="22">
        <v>21</v>
      </c>
      <c r="N15" s="24">
        <f t="shared" si="2"/>
        <v>5.3846153846153849E-2</v>
      </c>
      <c r="O15" s="25">
        <f>N15-'2005'!N15</f>
        <v>4.700854700854705E-3</v>
      </c>
      <c r="P15" s="22">
        <v>28</v>
      </c>
      <c r="Q15" s="24">
        <f t="shared" si="8"/>
        <v>7.179487179487179E-2</v>
      </c>
      <c r="R15" s="25">
        <f>Q15-'2005'!Q15</f>
        <v>1.6239316239316237E-2</v>
      </c>
      <c r="S15" s="22">
        <f t="shared" si="9"/>
        <v>22</v>
      </c>
      <c r="T15" s="24">
        <f t="shared" si="3"/>
        <v>5.6410256410256411E-2</v>
      </c>
      <c r="U15" s="24">
        <f>T15-'2005'!T15</f>
        <v>-5.5555555555555566E-3</v>
      </c>
      <c r="V15" s="113">
        <v>19</v>
      </c>
      <c r="W15" s="24">
        <f t="shared" si="4"/>
        <v>4.8717948717948718E-2</v>
      </c>
      <c r="X15" s="114"/>
      <c r="Y15" s="22"/>
      <c r="Z15" s="24">
        <f t="shared" si="5"/>
        <v>0</v>
      </c>
      <c r="AA15" s="25">
        <f>Z15-'2005'!AJ15</f>
        <v>-1.7077319881272999E-3</v>
      </c>
      <c r="AB15" s="22"/>
      <c r="AC15" s="24">
        <f t="shared" si="6"/>
        <v>0</v>
      </c>
      <c r="AD15" s="25"/>
      <c r="AE15" s="22">
        <v>3</v>
      </c>
      <c r="AF15" s="24">
        <f t="shared" si="7"/>
        <v>7.6923076923076927E-3</v>
      </c>
      <c r="AG15" s="25">
        <f>AF15-'2005'!AC15</f>
        <v>1.2820512820512827E-3</v>
      </c>
    </row>
    <row r="16" spans="1:33" x14ac:dyDescent="0.2">
      <c r="A16" s="21" t="str">
        <f>'1995'!A16</f>
        <v>010-Jakobsberg</v>
      </c>
      <c r="B16" s="22">
        <v>232</v>
      </c>
      <c r="C16" s="23">
        <v>138</v>
      </c>
      <c r="D16" s="24">
        <f t="shared" si="10"/>
        <v>0.59482758620689657</v>
      </c>
      <c r="E16" s="23">
        <v>135</v>
      </c>
      <c r="F16" s="25">
        <f t="shared" si="11"/>
        <v>0.97826086956521741</v>
      </c>
      <c r="G16" s="22">
        <v>39</v>
      </c>
      <c r="H16" s="24">
        <f t="shared" si="0"/>
        <v>0.28888888888888886</v>
      </c>
      <c r="I16" s="25">
        <f>H16-'2005'!H16</f>
        <v>5.9941520467836074E-3</v>
      </c>
      <c r="J16" s="22">
        <v>81</v>
      </c>
      <c r="K16" s="24">
        <f t="shared" si="1"/>
        <v>0.6</v>
      </c>
      <c r="L16" s="25">
        <f>K16-'2005'!K16</f>
        <v>-1.1842105263157876E-2</v>
      </c>
      <c r="M16" s="22">
        <v>1</v>
      </c>
      <c r="N16" s="24">
        <f t="shared" si="2"/>
        <v>7.4074074074074077E-3</v>
      </c>
      <c r="O16" s="25">
        <f>N16-'2005'!N16</f>
        <v>-1.2329434697855749E-2</v>
      </c>
      <c r="P16" s="22">
        <v>4</v>
      </c>
      <c r="Q16" s="24">
        <f t="shared" si="8"/>
        <v>2.9629629629629631E-2</v>
      </c>
      <c r="R16" s="25">
        <f>Q16-'2005'!Q16</f>
        <v>-1.6423001949317735E-2</v>
      </c>
      <c r="S16" s="22">
        <f t="shared" si="9"/>
        <v>10</v>
      </c>
      <c r="T16" s="24">
        <f t="shared" si="3"/>
        <v>7.407407407407407E-2</v>
      </c>
      <c r="U16" s="24">
        <f>T16-'2005'!T16</f>
        <v>3.4600389863547756E-2</v>
      </c>
      <c r="V16" s="113">
        <v>8</v>
      </c>
      <c r="W16" s="24">
        <f t="shared" si="4"/>
        <v>5.9259259259259262E-2</v>
      </c>
      <c r="X16" s="114"/>
      <c r="Y16" s="22"/>
      <c r="Z16" s="24">
        <f t="shared" si="5"/>
        <v>0</v>
      </c>
      <c r="AA16" s="25">
        <f>Z16-'2005'!AJ16</f>
        <v>0</v>
      </c>
      <c r="AB16" s="22">
        <v>1</v>
      </c>
      <c r="AC16" s="24">
        <f t="shared" si="6"/>
        <v>7.4074074074074077E-3</v>
      </c>
      <c r="AD16" s="25"/>
      <c r="AE16" s="22">
        <v>1</v>
      </c>
      <c r="AF16" s="24">
        <f t="shared" si="7"/>
        <v>7.4074074074074077E-3</v>
      </c>
      <c r="AG16" s="25">
        <f>AF16-'2005'!AC16</f>
        <v>-5.7504873294346968E-3</v>
      </c>
    </row>
    <row r="17" spans="1:33" x14ac:dyDescent="0.2">
      <c r="A17" s="21" t="str">
        <f>'1995'!A17</f>
        <v>011-Rothe</v>
      </c>
      <c r="B17" s="22">
        <v>130</v>
      </c>
      <c r="C17" s="23">
        <v>92</v>
      </c>
      <c r="D17" s="24">
        <f t="shared" si="10"/>
        <v>0.70769230769230773</v>
      </c>
      <c r="E17" s="23">
        <v>89</v>
      </c>
      <c r="F17" s="25">
        <f t="shared" si="11"/>
        <v>0.96739130434782605</v>
      </c>
      <c r="G17" s="22">
        <v>17</v>
      </c>
      <c r="H17" s="24">
        <f t="shared" si="0"/>
        <v>0.19101123595505617</v>
      </c>
      <c r="I17" s="25">
        <f>H17-'2005'!H17</f>
        <v>7.7374872318692542E-2</v>
      </c>
      <c r="J17" s="22">
        <v>58</v>
      </c>
      <c r="K17" s="24">
        <f t="shared" si="1"/>
        <v>0.651685393258427</v>
      </c>
      <c r="L17" s="25">
        <f>K17-'2005'!K17</f>
        <v>-0.10967824310520935</v>
      </c>
      <c r="M17" s="22">
        <v>3</v>
      </c>
      <c r="N17" s="24">
        <f t="shared" si="2"/>
        <v>3.3707865168539325E-2</v>
      </c>
      <c r="O17" s="25">
        <f>N17-'2005'!N17</f>
        <v>-5.7201225740551587E-2</v>
      </c>
      <c r="P17" s="22">
        <v>7</v>
      </c>
      <c r="Q17" s="24">
        <f t="shared" si="8"/>
        <v>7.8651685393258425E-2</v>
      </c>
      <c r="R17" s="25">
        <f>Q17-'2005'!Q17</f>
        <v>7.8651685393258425E-2</v>
      </c>
      <c r="S17" s="22">
        <f t="shared" si="9"/>
        <v>4</v>
      </c>
      <c r="T17" s="24">
        <f t="shared" si="3"/>
        <v>4.49438202247191E-2</v>
      </c>
      <c r="U17" s="24">
        <f>T17-'2005'!T17</f>
        <v>1.0852911133810011E-2</v>
      </c>
      <c r="V17" s="113">
        <v>4</v>
      </c>
      <c r="W17" s="24">
        <f t="shared" si="4"/>
        <v>4.49438202247191E-2</v>
      </c>
      <c r="X17" s="114"/>
      <c r="Y17" s="22"/>
      <c r="Z17" s="24">
        <f t="shared" si="5"/>
        <v>0</v>
      </c>
      <c r="AA17" s="25">
        <f>Z17-'2005'!AJ17</f>
        <v>-1.0309278350515464E-2</v>
      </c>
      <c r="AB17" s="22"/>
      <c r="AC17" s="24">
        <f t="shared" si="6"/>
        <v>0</v>
      </c>
      <c r="AD17" s="25"/>
      <c r="AE17" s="22"/>
      <c r="AF17" s="24">
        <f t="shared" si="7"/>
        <v>0</v>
      </c>
      <c r="AG17" s="25">
        <f>AF17-'2005'!AC17</f>
        <v>-1.1363636363636364E-2</v>
      </c>
    </row>
    <row r="18" spans="1:33" x14ac:dyDescent="0.2">
      <c r="A18" s="21" t="str">
        <f>'1995'!A18</f>
        <v>012-Tietelsen</v>
      </c>
      <c r="B18" s="22">
        <v>194</v>
      </c>
      <c r="C18" s="23">
        <v>136</v>
      </c>
      <c r="D18" s="24">
        <f t="shared" si="10"/>
        <v>0.7010309278350515</v>
      </c>
      <c r="E18" s="23">
        <v>133</v>
      </c>
      <c r="F18" s="25">
        <f t="shared" si="11"/>
        <v>0.9779411764705882</v>
      </c>
      <c r="G18" s="22">
        <v>32</v>
      </c>
      <c r="H18" s="24">
        <f t="shared" si="0"/>
        <v>0.24060150375939848</v>
      </c>
      <c r="I18" s="25">
        <f>H18-'2005'!H18</f>
        <v>0.13175796634443249</v>
      </c>
      <c r="J18" s="22">
        <v>87</v>
      </c>
      <c r="K18" s="24">
        <f t="shared" si="1"/>
        <v>0.65413533834586468</v>
      </c>
      <c r="L18" s="25">
        <f>K18-'2005'!K18</f>
        <v>-0.16219119226638024</v>
      </c>
      <c r="M18" s="22">
        <v>8</v>
      </c>
      <c r="N18" s="24">
        <f t="shared" si="2"/>
        <v>6.0150375939849621E-2</v>
      </c>
      <c r="O18" s="25">
        <f>N18-'2005'!N18</f>
        <v>3.2939491586108122E-2</v>
      </c>
      <c r="P18" s="22">
        <v>0</v>
      </c>
      <c r="Q18" s="24">
        <f t="shared" si="8"/>
        <v>0</v>
      </c>
      <c r="R18" s="25">
        <f>Q18-'2005'!Q18</f>
        <v>-1.3605442176870748E-2</v>
      </c>
      <c r="S18" s="22">
        <f t="shared" si="9"/>
        <v>6</v>
      </c>
      <c r="T18" s="24">
        <f t="shared" si="3"/>
        <v>4.5112781954887216E-2</v>
      </c>
      <c r="U18" s="24">
        <f>T18-'2005'!T18</f>
        <v>1.1099176512710342E-2</v>
      </c>
      <c r="V18" s="113">
        <v>4</v>
      </c>
      <c r="W18" s="24">
        <f t="shared" si="4"/>
        <v>3.007518796992481E-2</v>
      </c>
      <c r="X18" s="114"/>
      <c r="Y18" s="22"/>
      <c r="Z18" s="24">
        <f t="shared" si="5"/>
        <v>0</v>
      </c>
      <c r="AA18" s="25">
        <f>Z18-'2005'!AJ18</f>
        <v>0</v>
      </c>
      <c r="AB18" s="22"/>
      <c r="AC18" s="24">
        <f t="shared" si="6"/>
        <v>0</v>
      </c>
      <c r="AD18" s="25"/>
      <c r="AE18" s="22">
        <v>2</v>
      </c>
      <c r="AF18" s="24">
        <f t="shared" si="7"/>
        <v>1.5037593984962405E-2</v>
      </c>
      <c r="AG18" s="25">
        <f>AF18-'2005'!AC18</f>
        <v>8.2348728965270304E-3</v>
      </c>
    </row>
    <row r="19" spans="1:33" x14ac:dyDescent="0.2">
      <c r="A19" s="21" t="str">
        <f>'1995'!A19</f>
        <v>013-Wehrden</v>
      </c>
      <c r="B19" s="22">
        <v>719</v>
      </c>
      <c r="C19" s="23">
        <v>364</v>
      </c>
      <c r="D19" s="24">
        <f t="shared" si="10"/>
        <v>0.50625869262865086</v>
      </c>
      <c r="E19" s="23">
        <v>351</v>
      </c>
      <c r="F19" s="25">
        <f t="shared" si="11"/>
        <v>0.9642857142857143</v>
      </c>
      <c r="G19" s="22">
        <v>77</v>
      </c>
      <c r="H19" s="24">
        <f t="shared" si="0"/>
        <v>0.21937321937321938</v>
      </c>
      <c r="I19" s="25">
        <f>H19-'2005'!H19</f>
        <v>2.3247311382904617E-2</v>
      </c>
      <c r="J19" s="22">
        <v>196</v>
      </c>
      <c r="K19" s="24">
        <f t="shared" si="1"/>
        <v>0.55840455840455838</v>
      </c>
      <c r="L19" s="25">
        <f>K19-'2005'!K19</f>
        <v>-6.6292778157184928E-2</v>
      </c>
      <c r="M19" s="22">
        <v>16</v>
      </c>
      <c r="N19" s="24">
        <f t="shared" si="2"/>
        <v>4.5584045584045586E-2</v>
      </c>
      <c r="O19" s="25">
        <f>N19-'2005'!N19</f>
        <v>-5.263412043073061E-3</v>
      </c>
      <c r="P19" s="22">
        <v>44</v>
      </c>
      <c r="Q19" s="24">
        <f t="shared" si="8"/>
        <v>0.12535612535612536</v>
      </c>
      <c r="R19" s="25">
        <f>Q19-'2005'!Q19</f>
        <v>4.3031670150314227E-2</v>
      </c>
      <c r="S19" s="22">
        <f t="shared" si="9"/>
        <v>18</v>
      </c>
      <c r="T19" s="24">
        <f t="shared" si="3"/>
        <v>5.128205128205128E-2</v>
      </c>
      <c r="U19" s="24">
        <f>T19-'2005'!T19</f>
        <v>5.2772086670391724E-3</v>
      </c>
      <c r="V19" s="113">
        <v>13</v>
      </c>
      <c r="W19" s="24">
        <f t="shared" si="4"/>
        <v>3.7037037037037035E-2</v>
      </c>
      <c r="X19" s="114"/>
      <c r="Y19" s="22">
        <v>1</v>
      </c>
      <c r="Z19" s="24">
        <f t="shared" si="5"/>
        <v>2.8490028490028491E-3</v>
      </c>
      <c r="AA19" s="25">
        <f>Z19-'2005'!AJ19</f>
        <v>-1.9369605763383545E-2</v>
      </c>
      <c r="AB19" s="22"/>
      <c r="AC19" s="24">
        <f t="shared" si="6"/>
        <v>0</v>
      </c>
      <c r="AD19" s="25"/>
      <c r="AE19" s="22">
        <v>4</v>
      </c>
      <c r="AF19" s="24">
        <f t="shared" si="7"/>
        <v>1.1396011396011397E-2</v>
      </c>
      <c r="AG19" s="25">
        <f>AF19-'2005'!AC19</f>
        <v>1.1396011396011397E-2</v>
      </c>
    </row>
    <row r="20" spans="1:33" x14ac:dyDescent="0.2">
      <c r="A20" s="21" t="str">
        <f>'1995'!A20</f>
        <v>014-Würgassen</v>
      </c>
      <c r="B20" s="22">
        <v>762</v>
      </c>
      <c r="C20" s="23">
        <v>384</v>
      </c>
      <c r="D20" s="24">
        <f t="shared" si="10"/>
        <v>0.50393700787401574</v>
      </c>
      <c r="E20" s="23">
        <v>378</v>
      </c>
      <c r="F20" s="25">
        <f t="shared" si="11"/>
        <v>0.984375</v>
      </c>
      <c r="G20" s="22">
        <v>134</v>
      </c>
      <c r="H20" s="24">
        <f t="shared" si="0"/>
        <v>0.35449735449735448</v>
      </c>
      <c r="I20" s="25">
        <f>H20-'2005'!H20</f>
        <v>4.8764870420921369E-2</v>
      </c>
      <c r="J20" s="22">
        <v>179</v>
      </c>
      <c r="K20" s="24">
        <f t="shared" si="1"/>
        <v>0.47354497354497355</v>
      </c>
      <c r="L20" s="25">
        <f>K20-'2005'!K20</f>
        <v>-5.7240589087722837E-2</v>
      </c>
      <c r="M20" s="22">
        <v>19</v>
      </c>
      <c r="N20" s="24">
        <f t="shared" si="2"/>
        <v>5.0264550264550262E-2</v>
      </c>
      <c r="O20" s="25">
        <f>N20-'2005'!N20</f>
        <v>-4.5276851009335095E-2</v>
      </c>
      <c r="P20" s="22">
        <v>31</v>
      </c>
      <c r="Q20" s="24">
        <f t="shared" si="8"/>
        <v>8.2010582010582006E-2</v>
      </c>
      <c r="R20" s="25">
        <f>Q20-'2005'!Q20</f>
        <v>5.2286590503151008E-2</v>
      </c>
      <c r="S20" s="22">
        <f t="shared" si="9"/>
        <v>15</v>
      </c>
      <c r="T20" s="24">
        <f t="shared" si="3"/>
        <v>3.968253968253968E-2</v>
      </c>
      <c r="U20" s="24">
        <f>T20-'2005'!T20</f>
        <v>1.4659791729855418E-3</v>
      </c>
      <c r="V20" s="113">
        <v>14</v>
      </c>
      <c r="W20" s="24">
        <f t="shared" si="4"/>
        <v>3.7037037037037035E-2</v>
      </c>
      <c r="X20" s="114"/>
      <c r="Y20" s="22">
        <v>1</v>
      </c>
      <c r="Z20" s="24">
        <f t="shared" si="5"/>
        <v>2.6455026455026454E-3</v>
      </c>
      <c r="AA20" s="25">
        <f>Z20-'2005'!AJ20</f>
        <v>-4.7132416992689777E-3</v>
      </c>
      <c r="AB20" s="22"/>
      <c r="AC20" s="24">
        <f t="shared" si="6"/>
        <v>0</v>
      </c>
      <c r="AD20" s="25"/>
      <c r="AE20" s="22"/>
      <c r="AF20" s="24">
        <f t="shared" si="7"/>
        <v>0</v>
      </c>
      <c r="AG20" s="25">
        <f>AF20-'2005'!AC20</f>
        <v>-6.369426751592357E-3</v>
      </c>
    </row>
    <row r="21" spans="1:33" x14ac:dyDescent="0.2">
      <c r="A21" s="21" t="str">
        <f>'1995'!A21</f>
        <v>100-Briefwahl Kernstadt</v>
      </c>
      <c r="B21" s="22"/>
      <c r="C21" s="23">
        <v>619</v>
      </c>
      <c r="D21" s="24"/>
      <c r="E21" s="23">
        <v>609</v>
      </c>
      <c r="F21" s="25">
        <f t="shared" si="11"/>
        <v>0.98384491114701134</v>
      </c>
      <c r="G21" s="22">
        <v>141</v>
      </c>
      <c r="H21" s="24">
        <f t="shared" si="0"/>
        <v>0.23152709359605911</v>
      </c>
      <c r="I21" s="25">
        <f>H21-'2005'!H21</f>
        <v>4.8073856185987168E-2</v>
      </c>
      <c r="J21" s="22">
        <v>332</v>
      </c>
      <c r="K21" s="24">
        <f t="shared" si="1"/>
        <v>0.5451559934318555</v>
      </c>
      <c r="L21" s="25">
        <f>K21-'2005'!K21</f>
        <v>-8.7937531748000564E-2</v>
      </c>
      <c r="M21" s="22">
        <v>54</v>
      </c>
      <c r="N21" s="24">
        <f t="shared" si="2"/>
        <v>8.8669950738916259E-2</v>
      </c>
      <c r="O21" s="25">
        <f>N21-'2005'!N21</f>
        <v>-4.8552291171988504E-3</v>
      </c>
      <c r="P21" s="22">
        <v>35</v>
      </c>
      <c r="Q21" s="24">
        <f t="shared" si="8"/>
        <v>5.7471264367816091E-2</v>
      </c>
      <c r="R21" s="25">
        <f>Q21-'2005'!Q21</f>
        <v>5.3129909865211253E-3</v>
      </c>
      <c r="S21" s="22">
        <f t="shared" si="9"/>
        <v>47</v>
      </c>
      <c r="T21" s="24">
        <f t="shared" si="3"/>
        <v>7.7175697865353041E-2</v>
      </c>
      <c r="U21" s="24">
        <f>T21-'2005'!T21</f>
        <v>3.9405913692691169E-2</v>
      </c>
      <c r="V21" s="113">
        <v>33</v>
      </c>
      <c r="W21" s="24">
        <f t="shared" si="4"/>
        <v>5.4187192118226604E-2</v>
      </c>
      <c r="X21" s="114"/>
      <c r="Y21" s="22">
        <v>3</v>
      </c>
      <c r="Z21" s="24">
        <f t="shared" si="5"/>
        <v>4.9261083743842365E-3</v>
      </c>
      <c r="AA21" s="25">
        <f>Z21-'2005'!AJ21</f>
        <v>4.9261083743842365E-3</v>
      </c>
      <c r="AB21" s="22">
        <v>2</v>
      </c>
      <c r="AC21" s="24">
        <f t="shared" si="6"/>
        <v>3.2840722495894909E-3</v>
      </c>
      <c r="AD21" s="25"/>
      <c r="AE21" s="22">
        <v>9</v>
      </c>
      <c r="AF21" s="24">
        <f t="shared" si="7"/>
        <v>1.4778325123152709E-2</v>
      </c>
      <c r="AG21" s="25">
        <f>AF21-'2005'!AC21</f>
        <v>2.188397065598752E-3</v>
      </c>
    </row>
    <row r="22" spans="1:33" x14ac:dyDescent="0.2">
      <c r="A22" s="21" t="str">
        <f>'1995'!A22</f>
        <v>200-Briefwahl Ortschaften</v>
      </c>
      <c r="B22" s="22"/>
      <c r="C22" s="23">
        <v>612</v>
      </c>
      <c r="D22" s="24"/>
      <c r="E22" s="23">
        <v>603</v>
      </c>
      <c r="F22" s="25">
        <f t="shared" si="11"/>
        <v>0.98529411764705888</v>
      </c>
      <c r="G22" s="22">
        <v>139</v>
      </c>
      <c r="H22" s="24">
        <f t="shared" si="0"/>
        <v>0.23051409618573798</v>
      </c>
      <c r="I22" s="25">
        <f>H22-'2005'!H22</f>
        <v>1.8873884545526354E-2</v>
      </c>
      <c r="J22" s="22">
        <v>337</v>
      </c>
      <c r="K22" s="24">
        <f t="shared" si="1"/>
        <v>0.55887230514096187</v>
      </c>
      <c r="L22" s="25">
        <f>K22-'2005'!K22</f>
        <v>-9.3685014083023987E-2</v>
      </c>
      <c r="M22" s="22">
        <v>43</v>
      </c>
      <c r="N22" s="24">
        <f t="shared" si="2"/>
        <v>7.1310116086235484E-2</v>
      </c>
      <c r="O22" s="25">
        <f>N22-'2005'!N22</f>
        <v>1.8400063176182577E-2</v>
      </c>
      <c r="P22" s="22">
        <v>41</v>
      </c>
      <c r="Q22" s="24">
        <f t="shared" si="8"/>
        <v>6.7993366500829183E-2</v>
      </c>
      <c r="R22" s="25">
        <f>Q22-'2005'!Q22</f>
        <v>1.6846982021111373E-2</v>
      </c>
      <c r="S22" s="22">
        <f t="shared" si="9"/>
        <v>43</v>
      </c>
      <c r="T22" s="24">
        <f t="shared" si="3"/>
        <v>7.1310116086235484E-2</v>
      </c>
      <c r="U22" s="24">
        <f>T22-'2005'!T22</f>
        <v>3.956408434020374E-2</v>
      </c>
      <c r="V22" s="113">
        <v>21</v>
      </c>
      <c r="W22" s="24">
        <f t="shared" si="4"/>
        <v>3.482587064676617E-2</v>
      </c>
      <c r="X22" s="114"/>
      <c r="Y22" s="22">
        <v>5</v>
      </c>
      <c r="Z22" s="24">
        <f t="shared" si="5"/>
        <v>8.291873963515755E-3</v>
      </c>
      <c r="AA22" s="25">
        <f>Z22-'2005'!AJ22</f>
        <v>4.5061658750654866E-3</v>
      </c>
      <c r="AB22" s="22">
        <v>2</v>
      </c>
      <c r="AC22" s="24">
        <f t="shared" si="6"/>
        <v>3.3167495854063019E-3</v>
      </c>
      <c r="AD22" s="25"/>
      <c r="AE22" s="22">
        <v>15</v>
      </c>
      <c r="AF22" s="24">
        <f t="shared" si="7"/>
        <v>2.4875621890547265E-2</v>
      </c>
      <c r="AG22" s="25">
        <f>AF22-'2005'!AC22</f>
        <v>1.605727973887178E-2</v>
      </c>
    </row>
    <row r="23" spans="1:33" s="2" customFormat="1" x14ac:dyDescent="0.2">
      <c r="A23" s="26" t="str">
        <f>'1995'!A23</f>
        <v>Briefwahl</v>
      </c>
      <c r="B23" s="27">
        <f>B21+B22</f>
        <v>0</v>
      </c>
      <c r="C23" s="28">
        <f>C21+C22</f>
        <v>1231</v>
      </c>
      <c r="D23" s="29"/>
      <c r="E23" s="28">
        <f>E21+E22</f>
        <v>1212</v>
      </c>
      <c r="F23" s="30">
        <f t="shared" si="11"/>
        <v>0.98456539398862708</v>
      </c>
      <c r="G23" s="28">
        <f>G21+G22</f>
        <v>280</v>
      </c>
      <c r="H23" s="29">
        <f t="shared" si="0"/>
        <v>0.23102310231023102</v>
      </c>
      <c r="I23" s="30">
        <f>H23-'2005'!H23</f>
        <v>3.3338329380578291E-2</v>
      </c>
      <c r="J23" s="27">
        <f>J21+J22</f>
        <v>669</v>
      </c>
      <c r="K23" s="29">
        <f t="shared" si="1"/>
        <v>0.55198019801980203</v>
      </c>
      <c r="L23" s="30">
        <f>K23-'2005'!K23</f>
        <v>-9.0940549976636031E-2</v>
      </c>
      <c r="M23" s="27">
        <f>M21+M22</f>
        <v>97</v>
      </c>
      <c r="N23" s="29">
        <f t="shared" si="2"/>
        <v>8.003300330033003E-2</v>
      </c>
      <c r="O23" s="30">
        <f>N23-'2005'!N23</f>
        <v>7.0143033893772244E-3</v>
      </c>
      <c r="P23" s="27">
        <f>P21+P22</f>
        <v>76</v>
      </c>
      <c r="Q23" s="29">
        <f t="shared" si="8"/>
        <v>6.2706270627062702E-2</v>
      </c>
      <c r="R23" s="30">
        <f>Q23-'2005'!Q23</f>
        <v>1.1058897519315596E-2</v>
      </c>
      <c r="S23" s="27">
        <f>S21+S22</f>
        <v>90</v>
      </c>
      <c r="T23" s="29">
        <f t="shared" si="3"/>
        <v>7.4257425742574254E-2</v>
      </c>
      <c r="U23" s="29">
        <f>T23-'2005'!T23</f>
        <v>3.952901968736499E-2</v>
      </c>
      <c r="V23" s="115">
        <f>V21+V22</f>
        <v>54</v>
      </c>
      <c r="W23" s="29">
        <f t="shared" si="4"/>
        <v>4.4554455445544552E-2</v>
      </c>
      <c r="X23" s="116"/>
      <c r="Y23" s="27">
        <f>Y21+Y22</f>
        <v>8</v>
      </c>
      <c r="Z23" s="29">
        <f t="shared" si="5"/>
        <v>6.6006600660066007E-3</v>
      </c>
      <c r="AA23" s="30">
        <f>Z23-'2005'!AJ23</f>
        <v>4.6720530943475738E-3</v>
      </c>
      <c r="AB23" s="27">
        <f>AB21+AB22</f>
        <v>4</v>
      </c>
      <c r="AC23" s="29">
        <f t="shared" si="6"/>
        <v>3.3003300330033004E-3</v>
      </c>
      <c r="AD23" s="30"/>
      <c r="AE23" s="27">
        <f>AE21+AE22</f>
        <v>24</v>
      </c>
      <c r="AF23" s="29">
        <f t="shared" si="7"/>
        <v>1.9801980198019802E-2</v>
      </c>
      <c r="AG23" s="30">
        <f>AF23-'2005'!AC23</f>
        <v>9.1163167964169525E-3</v>
      </c>
    </row>
    <row r="24" spans="1:33" s="2" customFormat="1" x14ac:dyDescent="0.2">
      <c r="A24" s="32" t="str">
        <f>'1995'!A24</f>
        <v>332-Stadt Beverungen</v>
      </c>
      <c r="B24" s="33">
        <f>SUM(B9:B22)</f>
        <v>11393</v>
      </c>
      <c r="C24" s="34">
        <f>SUM(C9:C22)</f>
        <v>6650</v>
      </c>
      <c r="D24" s="35">
        <f t="shared" si="10"/>
        <v>0.58369174054243833</v>
      </c>
      <c r="E24" s="34">
        <f>SUM(E9:E22)</f>
        <v>6471</v>
      </c>
      <c r="F24" s="36">
        <f t="shared" si="11"/>
        <v>0.97308270676691733</v>
      </c>
      <c r="G24" s="34">
        <f>SUM(G9:G22)</f>
        <v>1844</v>
      </c>
      <c r="H24" s="35">
        <f t="shared" si="0"/>
        <v>0.28496368412919176</v>
      </c>
      <c r="I24" s="36">
        <f>H24-'2005'!H24</f>
        <v>4.4737207990070693E-2</v>
      </c>
      <c r="J24" s="33">
        <f>SUM(J9:J22)</f>
        <v>3424</v>
      </c>
      <c r="K24" s="35">
        <f t="shared" si="1"/>
        <v>0.52912996445680727</v>
      </c>
      <c r="L24" s="36">
        <f>K24-'2005'!K24</f>
        <v>-8.4916948457724906E-2</v>
      </c>
      <c r="M24" s="33">
        <f>SUM(M9:M22)</f>
        <v>383</v>
      </c>
      <c r="N24" s="35">
        <f t="shared" si="2"/>
        <v>5.9187142636377685E-2</v>
      </c>
      <c r="O24" s="36">
        <f>N24-'2005'!N24</f>
        <v>-2.6284388289974508E-4</v>
      </c>
      <c r="P24" s="33">
        <f>SUM(P9:P22)</f>
        <v>420</v>
      </c>
      <c r="Q24" s="35">
        <f t="shared" si="8"/>
        <v>6.4904960593416786E-2</v>
      </c>
      <c r="R24" s="36">
        <f>Q24-'2005'!Q24</f>
        <v>2.284510618522051E-2</v>
      </c>
      <c r="S24" s="33">
        <f>SUM(S9:S22)</f>
        <v>400</v>
      </c>
      <c r="T24" s="35">
        <f t="shared" si="3"/>
        <v>6.1814248184206458E-2</v>
      </c>
      <c r="U24" s="35">
        <f>T24-'2005'!T24</f>
        <v>1.7597478165333448E-2</v>
      </c>
      <c r="V24" s="117">
        <f>SUM(V9:V22)</f>
        <v>274</v>
      </c>
      <c r="W24" s="35">
        <f t="shared" si="4"/>
        <v>4.2342760006181424E-2</v>
      </c>
      <c r="X24" s="118"/>
      <c r="Y24" s="33">
        <f>SUM(Y9:Y22)</f>
        <v>16</v>
      </c>
      <c r="Z24" s="35">
        <f t="shared" si="5"/>
        <v>2.4725699273682586E-3</v>
      </c>
      <c r="AA24" s="36">
        <f>Z24-'2005'!AJ24</f>
        <v>-3.1837092040031935E-3</v>
      </c>
      <c r="AB24" s="33">
        <f>SUM(AB9:AB22)</f>
        <v>17</v>
      </c>
      <c r="AC24" s="35">
        <f t="shared" si="6"/>
        <v>2.6271055478287743E-3</v>
      </c>
      <c r="AD24" s="36"/>
      <c r="AE24" s="33">
        <f>SUM(AE9:AE22)</f>
        <v>93</v>
      </c>
      <c r="AF24" s="35">
        <f t="shared" si="7"/>
        <v>1.4371812702828002E-2</v>
      </c>
      <c r="AG24" s="36">
        <f>AF24-'2005'!AC24</f>
        <v>4.1264635521135237E-3</v>
      </c>
    </row>
    <row r="25" spans="1:33" x14ac:dyDescent="0.2">
      <c r="A25" s="43" t="s">
        <v>64</v>
      </c>
      <c r="G25" s="143" t="s">
        <v>54</v>
      </c>
      <c r="H25" s="143"/>
      <c r="I25" s="143"/>
      <c r="J25" s="145" t="s">
        <v>55</v>
      </c>
      <c r="K25" s="145"/>
      <c r="L25" s="145"/>
      <c r="M25" s="146" t="s">
        <v>56</v>
      </c>
      <c r="N25" s="146"/>
      <c r="O25" s="146"/>
      <c r="P25" s="147" t="s">
        <v>70</v>
      </c>
      <c r="Q25" s="147"/>
      <c r="R25" s="147"/>
      <c r="S25" s="144"/>
      <c r="T25" s="144"/>
      <c r="U25" s="144"/>
      <c r="V25" s="156" t="s">
        <v>71</v>
      </c>
      <c r="W25" s="157"/>
      <c r="X25" s="157"/>
      <c r="Y25" s="140" t="s">
        <v>58</v>
      </c>
      <c r="Z25" s="140"/>
      <c r="AA25" s="141"/>
      <c r="AB25" s="158" t="s">
        <v>72</v>
      </c>
      <c r="AC25" s="158"/>
      <c r="AD25" s="159"/>
      <c r="AE25" s="142" t="s">
        <v>60</v>
      </c>
      <c r="AF25" s="142"/>
      <c r="AG25" s="160"/>
    </row>
    <row r="26" spans="1:33" x14ac:dyDescent="0.2">
      <c r="B26" s="31"/>
    </row>
  </sheetData>
  <sheetProtection algorithmName="SHA-512" hashValue="hEPVsFMxUZyx+OawGsO1tWdX8ynV/CodDpCbXU6JZK6D7ALY3gnJ0773lQboGfWyUZRTKAszdrNF+9niKWtR5w==" saltValue="cI8o8rtePotLWCxubG+WPg==" spinCount="100000" sheet="1" objects="1" scenarios="1"/>
  <mergeCells count="22">
    <mergeCell ref="V25:X25"/>
    <mergeCell ref="Y25:AA25"/>
    <mergeCell ref="AB25:AD25"/>
    <mergeCell ref="AE25:AG25"/>
    <mergeCell ref="G25:I25"/>
    <mergeCell ref="J25:L25"/>
    <mergeCell ref="M25:O25"/>
    <mergeCell ref="P25:R25"/>
    <mergeCell ref="S25:U25"/>
    <mergeCell ref="A1:AG1"/>
    <mergeCell ref="A2:AG2"/>
    <mergeCell ref="C4:D4"/>
    <mergeCell ref="E4:F4"/>
    <mergeCell ref="G4:I4"/>
    <mergeCell ref="J4:L4"/>
    <mergeCell ref="M4:O4"/>
    <mergeCell ref="P4:R4"/>
    <mergeCell ref="V4:X4"/>
    <mergeCell ref="Y4:AA4"/>
    <mergeCell ref="AB4:AD4"/>
    <mergeCell ref="AE4:AG4"/>
    <mergeCell ref="S4:U4"/>
  </mergeCells>
  <pageMargins left="0.7" right="0.7" top="0.78740157499999996" bottom="0.78740157499999996" header="0.3" footer="0.3"/>
  <pageSetup paperSize="9" orientation="portrait" r:id="rId1"/>
  <ignoredErrors>
    <ignoredError sqref="F23:F24 D24 D9 F9:G9 G23:G24 S9"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7"/>
  <sheetViews>
    <sheetView showGridLines="0" showZeros="0" workbookViewId="0">
      <selection activeCell="A14" sqref="A14:XFD14"/>
    </sheetView>
  </sheetViews>
  <sheetFormatPr baseColWidth="10" defaultRowHeight="12.75" x14ac:dyDescent="0.2"/>
  <cols>
    <col min="1" max="1" width="22.140625" bestFit="1" customWidth="1"/>
    <col min="2" max="2" width="7.85546875" bestFit="1" customWidth="1"/>
    <col min="3" max="3" width="5" bestFit="1" customWidth="1"/>
    <col min="4" max="4" width="6.7109375" bestFit="1" customWidth="1"/>
    <col min="5" max="5" width="5" bestFit="1" customWidth="1"/>
    <col min="6" max="6" width="7.7109375" bestFit="1" customWidth="1"/>
    <col min="7" max="7" width="5" bestFit="1" customWidth="1"/>
    <col min="8" max="8" width="6.7109375" bestFit="1" customWidth="1"/>
    <col min="9" max="9" width="7.28515625" bestFit="1" customWidth="1"/>
    <col min="10" max="10" width="5" bestFit="1" customWidth="1"/>
    <col min="11" max="11" width="6.7109375" bestFit="1" customWidth="1"/>
    <col min="12" max="12" width="7.28515625" bestFit="1" customWidth="1"/>
    <col min="13" max="13" width="4.28515625" bestFit="1" customWidth="1"/>
    <col min="14" max="14" width="6.7109375" bestFit="1" customWidth="1"/>
    <col min="15" max="15" width="7.28515625" bestFit="1" customWidth="1"/>
    <col min="16" max="16" width="4.28515625" bestFit="1" customWidth="1"/>
    <col min="17" max="17" width="6.7109375" bestFit="1" customWidth="1"/>
    <col min="18" max="18" width="6.28515625" bestFit="1" customWidth="1"/>
    <col min="19" max="19" width="4.28515625" bestFit="1" customWidth="1"/>
    <col min="20" max="20" width="5.7109375" bestFit="1" customWidth="1"/>
    <col min="21" max="21" width="6.28515625" customWidth="1"/>
    <col min="22" max="22" width="4.28515625" bestFit="1" customWidth="1"/>
    <col min="23" max="23" width="5.7109375" bestFit="1" customWidth="1"/>
    <col min="24" max="24" width="6.28515625" customWidth="1"/>
    <col min="25" max="25" width="4.28515625" bestFit="1" customWidth="1"/>
    <col min="26" max="26" width="5.7109375" bestFit="1" customWidth="1"/>
    <col min="27" max="27" width="6.28515625" customWidth="1"/>
    <col min="28" max="28" width="4.28515625" bestFit="1" customWidth="1"/>
    <col min="29" max="29" width="5.7109375" bestFit="1" customWidth="1"/>
    <col min="30" max="30" width="6.28515625" customWidth="1"/>
    <col min="31" max="31" width="4.28515625" bestFit="1" customWidth="1"/>
    <col min="32" max="32" width="5.7109375" bestFit="1" customWidth="1"/>
    <col min="33" max="33" width="3.140625" bestFit="1" customWidth="1"/>
    <col min="34" max="34" width="4.28515625" bestFit="1" customWidth="1"/>
    <col min="35" max="36" width="5.7109375" bestFit="1" customWidth="1"/>
    <col min="37" max="37" width="4.28515625" bestFit="1" customWidth="1"/>
    <col min="38" max="38" width="5.7109375" bestFit="1" customWidth="1"/>
    <col min="39" max="39" width="3.140625" bestFit="1" customWidth="1"/>
  </cols>
  <sheetData>
    <row r="1" spans="1:39" ht="15.75" x14ac:dyDescent="0.25">
      <c r="A1" s="129" t="s">
        <v>24</v>
      </c>
      <c r="B1" s="129"/>
      <c r="C1" s="129"/>
      <c r="D1" s="129"/>
      <c r="E1" s="129"/>
      <c r="F1" s="129"/>
      <c r="G1" s="129"/>
      <c r="H1" s="129"/>
      <c r="I1" s="129"/>
      <c r="J1" s="129"/>
      <c r="K1" s="129"/>
      <c r="L1" s="129"/>
      <c r="M1" s="129"/>
      <c r="N1" s="129"/>
      <c r="O1" s="129"/>
      <c r="P1" s="129"/>
      <c r="Q1" s="129"/>
      <c r="R1" s="150"/>
      <c r="S1" s="150"/>
      <c r="T1" s="150"/>
      <c r="U1" s="150"/>
      <c r="V1" s="150"/>
      <c r="W1" s="150"/>
      <c r="X1" s="150"/>
      <c r="Y1" s="150"/>
      <c r="Z1" s="150"/>
      <c r="AA1" s="150"/>
      <c r="AB1" s="150"/>
      <c r="AC1" s="150"/>
      <c r="AD1" s="150"/>
      <c r="AE1" s="150"/>
      <c r="AF1" s="150"/>
      <c r="AG1" s="150"/>
      <c r="AH1" s="150"/>
      <c r="AI1" s="150"/>
      <c r="AJ1" s="150"/>
      <c r="AK1" s="150"/>
      <c r="AL1" s="150"/>
      <c r="AM1" s="150"/>
    </row>
    <row r="2" spans="1:39" ht="15.75" x14ac:dyDescent="0.25">
      <c r="A2" s="129" t="s">
        <v>63</v>
      </c>
      <c r="B2" s="129"/>
      <c r="C2" s="129"/>
      <c r="D2" s="129"/>
      <c r="E2" s="129"/>
      <c r="F2" s="129"/>
      <c r="G2" s="129"/>
      <c r="H2" s="129"/>
      <c r="I2" s="129"/>
      <c r="J2" s="129"/>
      <c r="K2" s="129"/>
      <c r="L2" s="129"/>
      <c r="M2" s="129"/>
      <c r="N2" s="129"/>
      <c r="O2" s="129"/>
      <c r="P2" s="129"/>
      <c r="Q2" s="129"/>
      <c r="R2" s="150"/>
      <c r="S2" s="150"/>
      <c r="T2" s="150"/>
      <c r="U2" s="150"/>
      <c r="V2" s="150"/>
      <c r="W2" s="150"/>
      <c r="X2" s="150"/>
      <c r="Y2" s="150"/>
      <c r="Z2" s="150"/>
      <c r="AA2" s="150"/>
      <c r="AB2" s="150"/>
      <c r="AC2" s="150"/>
      <c r="AD2" s="150"/>
      <c r="AE2" s="150"/>
      <c r="AF2" s="150"/>
      <c r="AG2" s="150"/>
      <c r="AH2" s="150"/>
      <c r="AI2" s="150"/>
      <c r="AJ2" s="150"/>
      <c r="AK2" s="150"/>
      <c r="AL2" s="150"/>
      <c r="AM2" s="150"/>
    </row>
    <row r="3" spans="1:39" x14ac:dyDescent="0.2">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row>
    <row r="4" spans="1:39" x14ac:dyDescent="0.2">
      <c r="A4" s="6" t="s">
        <v>12</v>
      </c>
      <c r="B4" s="6" t="s">
        <v>26</v>
      </c>
      <c r="C4" s="151" t="s">
        <v>13</v>
      </c>
      <c r="D4" s="139"/>
      <c r="E4" s="151" t="s">
        <v>14</v>
      </c>
      <c r="F4" s="139"/>
      <c r="G4" s="143" t="s">
        <v>1</v>
      </c>
      <c r="H4" s="143"/>
      <c r="I4" s="143"/>
      <c r="J4" s="145" t="s">
        <v>0</v>
      </c>
      <c r="K4" s="145"/>
      <c r="L4" s="145"/>
      <c r="M4" s="146" t="s">
        <v>2</v>
      </c>
      <c r="N4" s="146"/>
      <c r="O4" s="146"/>
      <c r="P4" s="147" t="s">
        <v>7</v>
      </c>
      <c r="Q4" s="147"/>
      <c r="R4" s="147"/>
      <c r="S4" s="144" t="s">
        <v>27</v>
      </c>
      <c r="T4" s="144"/>
      <c r="U4" s="144"/>
      <c r="V4" s="162" t="s">
        <v>5</v>
      </c>
      <c r="W4" s="163"/>
      <c r="X4" s="164"/>
      <c r="Y4" s="165" t="s">
        <v>53</v>
      </c>
      <c r="Z4" s="165"/>
      <c r="AA4" s="166"/>
      <c r="AB4" s="142" t="s">
        <v>69</v>
      </c>
      <c r="AC4" s="142"/>
      <c r="AD4" s="160"/>
      <c r="AE4" s="167" t="s">
        <v>61</v>
      </c>
      <c r="AF4" s="167"/>
      <c r="AG4" s="168"/>
      <c r="AH4" s="169" t="s">
        <v>3</v>
      </c>
      <c r="AI4" s="169"/>
      <c r="AJ4" s="170"/>
      <c r="AK4" s="138" t="s">
        <v>62</v>
      </c>
      <c r="AL4" s="138"/>
      <c r="AM4" s="161"/>
    </row>
    <row r="5" spans="1:39" x14ac:dyDescent="0.2">
      <c r="A5" s="6"/>
      <c r="B5" s="6" t="s">
        <v>25</v>
      </c>
      <c r="C5" s="7" t="s">
        <v>15</v>
      </c>
      <c r="D5" s="7" t="s">
        <v>16</v>
      </c>
      <c r="E5" s="7" t="s">
        <v>15</v>
      </c>
      <c r="F5" s="7" t="s">
        <v>16</v>
      </c>
      <c r="G5" s="10" t="s">
        <v>15</v>
      </c>
      <c r="H5" s="10" t="s">
        <v>16</v>
      </c>
      <c r="I5" s="11" t="s">
        <v>17</v>
      </c>
      <c r="J5" s="8" t="s">
        <v>15</v>
      </c>
      <c r="K5" s="8" t="s">
        <v>16</v>
      </c>
      <c r="L5" s="9" t="s">
        <v>17</v>
      </c>
      <c r="M5" s="12" t="s">
        <v>15</v>
      </c>
      <c r="N5" s="12" t="s">
        <v>16</v>
      </c>
      <c r="O5" s="13" t="s">
        <v>17</v>
      </c>
      <c r="P5" s="14" t="s">
        <v>15</v>
      </c>
      <c r="Q5" s="14" t="s">
        <v>16</v>
      </c>
      <c r="R5" s="15" t="s">
        <v>17</v>
      </c>
      <c r="S5" s="94" t="s">
        <v>15</v>
      </c>
      <c r="T5" s="94" t="s">
        <v>16</v>
      </c>
      <c r="U5" s="95" t="s">
        <v>17</v>
      </c>
      <c r="V5" s="107" t="s">
        <v>15</v>
      </c>
      <c r="W5" s="108" t="s">
        <v>16</v>
      </c>
      <c r="X5" s="108" t="s">
        <v>17</v>
      </c>
      <c r="Y5" s="102" t="s">
        <v>15</v>
      </c>
      <c r="Z5" s="102" t="s">
        <v>16</v>
      </c>
      <c r="AA5" s="102" t="s">
        <v>17</v>
      </c>
      <c r="AB5" s="103" t="s">
        <v>15</v>
      </c>
      <c r="AC5" s="103" t="s">
        <v>16</v>
      </c>
      <c r="AD5" s="103" t="s">
        <v>17</v>
      </c>
      <c r="AE5" s="104" t="s">
        <v>15</v>
      </c>
      <c r="AF5" s="104" t="s">
        <v>16</v>
      </c>
      <c r="AG5" s="104" t="s">
        <v>17</v>
      </c>
      <c r="AH5" s="105" t="s">
        <v>15</v>
      </c>
      <c r="AI5" s="105" t="s">
        <v>16</v>
      </c>
      <c r="AJ5" s="105" t="s">
        <v>17</v>
      </c>
      <c r="AK5" s="106" t="s">
        <v>15</v>
      </c>
      <c r="AL5" s="106" t="s">
        <v>16</v>
      </c>
      <c r="AM5" s="106" t="s">
        <v>17</v>
      </c>
    </row>
    <row r="6" spans="1:39" x14ac:dyDescent="0.2">
      <c r="A6" s="16" t="str">
        <f>'1995'!A6</f>
        <v>001-Beverungen</v>
      </c>
      <c r="B6" s="17">
        <v>1960</v>
      </c>
      <c r="C6" s="18">
        <v>895</v>
      </c>
      <c r="D6" s="19">
        <f>C6/B6</f>
        <v>0.45663265306122447</v>
      </c>
      <c r="E6" s="18">
        <v>887</v>
      </c>
      <c r="F6" s="20">
        <f>E6/C6</f>
        <v>0.99106145251396649</v>
      </c>
      <c r="G6" s="17">
        <v>211</v>
      </c>
      <c r="H6" s="19">
        <f t="shared" ref="H6:H24" si="0">G6/E6</f>
        <v>0.23788049605411499</v>
      </c>
      <c r="I6" s="20">
        <f>H6-'2000'!H6</f>
        <v>-0.13426562266734621</v>
      </c>
      <c r="J6" s="17">
        <v>510</v>
      </c>
      <c r="K6" s="19">
        <f t="shared" ref="K6:K24" si="1">J6/E6</f>
        <v>0.5749718151071026</v>
      </c>
      <c r="L6" s="20">
        <f>K6-'2000'!K6</f>
        <v>0.1160677055180615</v>
      </c>
      <c r="M6" s="17">
        <v>63</v>
      </c>
      <c r="N6" s="19">
        <f t="shared" ref="N6:N24" si="2">M6/E6</f>
        <v>7.1025930101465615E-2</v>
      </c>
      <c r="O6" s="20">
        <f>N6-'2000'!N6</f>
        <v>-1.8015165788945339E-2</v>
      </c>
      <c r="P6" s="17">
        <v>49</v>
      </c>
      <c r="Q6" s="19">
        <f>P6/$E6</f>
        <v>5.5242390078917701E-2</v>
      </c>
      <c r="R6" s="20">
        <f>Q6-'2000'!Q6</f>
        <v>1.8712709713620899E-2</v>
      </c>
      <c r="S6" s="17">
        <f>V6+Y6+AB6+AE6+AH6+AK6</f>
        <v>54</v>
      </c>
      <c r="T6" s="19">
        <f>S6/$E6</f>
        <v>6.0879368658399095E-2</v>
      </c>
      <c r="U6" s="19">
        <f>T6-'2000'!U6</f>
        <v>2.0558477200144309E-2</v>
      </c>
      <c r="V6" s="98">
        <v>6</v>
      </c>
      <c r="W6" s="19">
        <f t="shared" ref="W6:W24" si="3">V6/$E6</f>
        <v>6.7643742953776773E-3</v>
      </c>
      <c r="X6" s="20">
        <f>W6-'2000'!Z6</f>
        <v>-9.2173608644396735E-3</v>
      </c>
      <c r="Y6" s="17">
        <v>7</v>
      </c>
      <c r="Z6" s="19">
        <f t="shared" ref="Z6:Z24" si="4">Y6/$E6</f>
        <v>7.8917700112739568E-3</v>
      </c>
      <c r="AA6" s="20">
        <f>Z6-'2000'!AI6</f>
        <v>4.4671124770273817E-3</v>
      </c>
      <c r="AB6" s="17">
        <v>11</v>
      </c>
      <c r="AC6" s="19">
        <f t="shared" ref="AC6:AC24" si="5">AB6/$E6</f>
        <v>1.2401352874859075E-2</v>
      </c>
      <c r="AD6" s="20">
        <f>AC6-'2000'!AC6</f>
        <v>5.5520378063659247E-3</v>
      </c>
      <c r="AE6" s="17">
        <v>11</v>
      </c>
      <c r="AF6" s="19">
        <f t="shared" ref="AF6:AF24" si="6">AE6/$E6</f>
        <v>1.2401352874859075E-2</v>
      </c>
      <c r="AG6" s="20"/>
      <c r="AH6" s="17">
        <v>1</v>
      </c>
      <c r="AI6" s="19">
        <f t="shared" ref="AI6:AI24" si="7">AH6/$E6</f>
        <v>1.1273957158962795E-3</v>
      </c>
      <c r="AJ6" s="20">
        <f>AI6-'2000'!X6</f>
        <v>3.0439471800159227E-3</v>
      </c>
      <c r="AK6" s="17">
        <v>18</v>
      </c>
      <c r="AL6" s="19">
        <f t="shared" ref="AL6:AL24" si="8">AK6/$E6</f>
        <v>2.0293122886133032E-2</v>
      </c>
      <c r="AM6" s="20"/>
    </row>
    <row r="7" spans="1:39" x14ac:dyDescent="0.2">
      <c r="A7" s="21" t="str">
        <f>'1995'!A7</f>
        <v>002-Beverungen</v>
      </c>
      <c r="B7" s="22">
        <v>1787</v>
      </c>
      <c r="C7" s="23">
        <v>848</v>
      </c>
      <c r="D7" s="24">
        <f>C7/B7</f>
        <v>0.4745383324006715</v>
      </c>
      <c r="E7" s="23">
        <v>832</v>
      </c>
      <c r="F7" s="25">
        <f>E7/C7</f>
        <v>0.98113207547169812</v>
      </c>
      <c r="G7" s="22">
        <v>218</v>
      </c>
      <c r="H7" s="24">
        <f t="shared" si="0"/>
        <v>0.26201923076923078</v>
      </c>
      <c r="I7" s="25">
        <f>H7-'2000'!H7</f>
        <v>-0.13298076923076924</v>
      </c>
      <c r="J7" s="22">
        <v>485</v>
      </c>
      <c r="K7" s="24">
        <f t="shared" si="1"/>
        <v>0.58293269230769229</v>
      </c>
      <c r="L7" s="25">
        <f>K7-'2000'!K7</f>
        <v>0.13668269230769231</v>
      </c>
      <c r="M7" s="22">
        <v>63</v>
      </c>
      <c r="N7" s="24">
        <f t="shared" si="2"/>
        <v>7.5721153846153841E-2</v>
      </c>
      <c r="O7" s="25">
        <f>N7-'2000'!N7</f>
        <v>-1.4278846153846156E-2</v>
      </c>
      <c r="P7" s="22">
        <v>31</v>
      </c>
      <c r="Q7" s="24">
        <f t="shared" ref="Q7:Q24" si="9">P7/E7</f>
        <v>3.7259615384615384E-2</v>
      </c>
      <c r="R7" s="25">
        <f>Q7-'2000'!Q7</f>
        <v>-3.9903846153846179E-3</v>
      </c>
      <c r="S7" s="22">
        <f t="shared" ref="S7:S24" si="10">V7+Y7+AB7+AE7+AH7+AK7</f>
        <v>35</v>
      </c>
      <c r="T7" s="24">
        <f t="shared" ref="T7:T24" si="11">S7/$E7</f>
        <v>4.2067307692307696E-2</v>
      </c>
      <c r="U7" s="24">
        <f>T7-'2000'!U7</f>
        <v>3.3356451742412078E-2</v>
      </c>
      <c r="V7" s="99">
        <v>2</v>
      </c>
      <c r="W7" s="24">
        <f t="shared" si="3"/>
        <v>2.403846153846154E-3</v>
      </c>
      <c r="X7" s="25">
        <f>W7-'2000'!Z7</f>
        <v>-1.2596153846153845E-2</v>
      </c>
      <c r="Y7" s="22">
        <v>5</v>
      </c>
      <c r="Z7" s="24">
        <f t="shared" si="4"/>
        <v>6.0096153846153849E-3</v>
      </c>
      <c r="AA7" s="25">
        <f>Z7-'2000'!AI7</f>
        <v>3.5096153846153849E-3</v>
      </c>
      <c r="AB7" s="22">
        <v>10</v>
      </c>
      <c r="AC7" s="24">
        <f t="shared" si="5"/>
        <v>1.201923076923077E-2</v>
      </c>
      <c r="AD7" s="25">
        <f>AC7-'2000'!AC7</f>
        <v>1.0769230769230771E-2</v>
      </c>
      <c r="AE7" s="22">
        <v>8</v>
      </c>
      <c r="AF7" s="24">
        <f t="shared" si="6"/>
        <v>9.6153846153846159E-3</v>
      </c>
      <c r="AG7" s="25"/>
      <c r="AH7" s="22">
        <v>0</v>
      </c>
      <c r="AI7" s="24">
        <f t="shared" si="7"/>
        <v>0</v>
      </c>
      <c r="AJ7" s="25">
        <f>AI7-'2000'!X7</f>
        <v>9.3945720250521916E-3</v>
      </c>
      <c r="AK7" s="22">
        <v>10</v>
      </c>
      <c r="AL7" s="24">
        <f t="shared" si="8"/>
        <v>1.201923076923077E-2</v>
      </c>
      <c r="AM7" s="25"/>
    </row>
    <row r="8" spans="1:39" x14ac:dyDescent="0.2">
      <c r="A8" s="21" t="str">
        <f>'1995'!A8</f>
        <v>003-Beverungen</v>
      </c>
      <c r="B8" s="22">
        <v>1437</v>
      </c>
      <c r="C8" s="23">
        <v>678</v>
      </c>
      <c r="D8" s="24">
        <f>C8/B8</f>
        <v>0.47181628392484343</v>
      </c>
      <c r="E8" s="23">
        <v>667</v>
      </c>
      <c r="F8" s="25">
        <f>E8/C8</f>
        <v>0.98377581120943958</v>
      </c>
      <c r="G8" s="22">
        <v>193</v>
      </c>
      <c r="H8" s="24">
        <f t="shared" si="0"/>
        <v>0.2893553223388306</v>
      </c>
      <c r="I8" s="25">
        <f>H8-'2000'!H8</f>
        <v>-0.13626451237191323</v>
      </c>
      <c r="J8" s="22">
        <v>381</v>
      </c>
      <c r="K8" s="24">
        <f t="shared" si="1"/>
        <v>0.5712143928035982</v>
      </c>
      <c r="L8" s="25">
        <f>K8-'2000'!K8</f>
        <v>0.12768822200470015</v>
      </c>
      <c r="M8" s="22">
        <v>33</v>
      </c>
      <c r="N8" s="24">
        <f t="shared" si="2"/>
        <v>4.9475262368815595E-2</v>
      </c>
      <c r="O8" s="25">
        <f>N8-'2000'!N8</f>
        <v>-3.5924186666997079E-2</v>
      </c>
      <c r="P8" s="22">
        <v>30</v>
      </c>
      <c r="Q8" s="24">
        <f t="shared" si="9"/>
        <v>4.4977511244377814E-2</v>
      </c>
      <c r="R8" s="25">
        <f>Q8-'2000'!Q8</f>
        <v>2.5693764687903985E-2</v>
      </c>
      <c r="S8" s="22">
        <f t="shared" si="10"/>
        <v>30</v>
      </c>
      <c r="T8" s="24">
        <f t="shared" si="11"/>
        <v>4.4977511244377814E-2</v>
      </c>
      <c r="U8" s="24">
        <f>T8-'2000'!U8</f>
        <v>2.4142891641930522E-2</v>
      </c>
      <c r="V8" s="99">
        <v>9</v>
      </c>
      <c r="W8" s="24">
        <f t="shared" si="3"/>
        <v>1.3493253373313344E-2</v>
      </c>
      <c r="X8" s="25">
        <f>W8-'2000'!Z8</f>
        <v>5.2287905633959884E-3</v>
      </c>
      <c r="Y8" s="22">
        <v>3</v>
      </c>
      <c r="Z8" s="24">
        <f t="shared" si="4"/>
        <v>4.4977511244377807E-3</v>
      </c>
      <c r="AA8" s="25">
        <f>Z8-'2000'!AI8</f>
        <v>3.1203406561182215E-3</v>
      </c>
      <c r="AB8" s="22">
        <v>6</v>
      </c>
      <c r="AC8" s="24">
        <f t="shared" si="5"/>
        <v>8.9955022488755615E-3</v>
      </c>
      <c r="AD8" s="25">
        <f>AC8-'2000'!AC8</f>
        <v>4.8632708439168837E-3</v>
      </c>
      <c r="AE8" s="22">
        <v>3</v>
      </c>
      <c r="AF8" s="24">
        <f t="shared" si="6"/>
        <v>4.4977511244377807E-3</v>
      </c>
      <c r="AG8" s="25"/>
      <c r="AH8" s="22">
        <v>0</v>
      </c>
      <c r="AI8" s="24">
        <f t="shared" si="7"/>
        <v>0</v>
      </c>
      <c r="AJ8" s="25">
        <f>AI8-'2000'!X8</f>
        <v>1.5141224998603481E-3</v>
      </c>
      <c r="AK8" s="22">
        <v>9</v>
      </c>
      <c r="AL8" s="24">
        <f t="shared" si="8"/>
        <v>1.3493253373313344E-2</v>
      </c>
      <c r="AM8" s="25"/>
    </row>
    <row r="9" spans="1:39" s="2" customFormat="1" x14ac:dyDescent="0.2">
      <c r="A9" s="26" t="str">
        <f>'1995'!A9</f>
        <v>300-Kernstadt</v>
      </c>
      <c r="B9" s="27">
        <f>SUM(B6:B8)</f>
        <v>5184</v>
      </c>
      <c r="C9" s="28">
        <f>SUM(C6:C8)</f>
        <v>2421</v>
      </c>
      <c r="D9" s="29">
        <f>C9/B9</f>
        <v>0.4670138888888889</v>
      </c>
      <c r="E9" s="28">
        <f>SUM(E6:E8)</f>
        <v>2386</v>
      </c>
      <c r="F9" s="30">
        <f>E9/C9</f>
        <v>0.98554316398182573</v>
      </c>
      <c r="G9" s="28">
        <f>SUM(G6:G8)</f>
        <v>622</v>
      </c>
      <c r="H9" s="29">
        <f t="shared" si="0"/>
        <v>0.26068734283319361</v>
      </c>
      <c r="I9" s="30">
        <f>H9-'2000'!H9</f>
        <v>-0.13523272377796375</v>
      </c>
      <c r="J9" s="27">
        <f>SUM(J6:J8)</f>
        <v>1376</v>
      </c>
      <c r="K9" s="29">
        <f t="shared" si="1"/>
        <v>0.57669740150880133</v>
      </c>
      <c r="L9" s="30">
        <f>K9-'2000'!K9</f>
        <v>0.12665576953544577</v>
      </c>
      <c r="M9" s="27">
        <f>SUM(M6:M8)</f>
        <v>159</v>
      </c>
      <c r="N9" s="29">
        <f t="shared" si="2"/>
        <v>6.6638725901089685E-2</v>
      </c>
      <c r="O9" s="30">
        <f>N9-'2000'!N9</f>
        <v>-2.1621057612648861E-2</v>
      </c>
      <c r="P9" s="27">
        <f>SUM(P6:P8)</f>
        <v>110</v>
      </c>
      <c r="Q9" s="29">
        <f t="shared" si="9"/>
        <v>4.6102263202011738E-2</v>
      </c>
      <c r="R9" s="30">
        <f>Q9-'2000'!Q9</f>
        <v>1.3213004251137465E-2</v>
      </c>
      <c r="S9" s="27">
        <f t="shared" si="10"/>
        <v>119</v>
      </c>
      <c r="T9" s="29">
        <f t="shared" si="11"/>
        <v>4.9874266554903603E-2</v>
      </c>
      <c r="U9" s="29">
        <f>T9-'2000'!U9</f>
        <v>2.6025341400969525E-2</v>
      </c>
      <c r="V9" s="100">
        <f>SUM(V6:V8)</f>
        <v>17</v>
      </c>
      <c r="W9" s="29">
        <f t="shared" si="3"/>
        <v>7.124895222129086E-3</v>
      </c>
      <c r="X9" s="30">
        <f>W9-'2000'!Z9</f>
        <v>-6.1973362516427712E-3</v>
      </c>
      <c r="Y9" s="27">
        <f>SUM(Y6:Y8)</f>
        <v>15</v>
      </c>
      <c r="Z9" s="29">
        <f t="shared" si="4"/>
        <v>6.2866722548197817E-3</v>
      </c>
      <c r="AA9" s="30">
        <f>Z9-'2000'!AI9</f>
        <v>3.7887538534875586E-3</v>
      </c>
      <c r="AB9" s="27">
        <f>SUM(AB6:AB8)</f>
        <v>27</v>
      </c>
      <c r="AC9" s="29">
        <f t="shared" si="5"/>
        <v>1.1316010058675607E-2</v>
      </c>
      <c r="AD9" s="30">
        <f>AC9-'2000'!AC9</f>
        <v>7.1528127231219023E-3</v>
      </c>
      <c r="AE9" s="27">
        <f>SUM(AE6:AE8)</f>
        <v>22</v>
      </c>
      <c r="AF9" s="29">
        <f t="shared" si="6"/>
        <v>9.2204526404023462E-3</v>
      </c>
      <c r="AG9" s="30"/>
      <c r="AH9" s="27">
        <f>SUM(AH6:AH8)</f>
        <v>1</v>
      </c>
      <c r="AI9" s="29">
        <f t="shared" si="7"/>
        <v>4.1911148365465214E-4</v>
      </c>
      <c r="AJ9" s="30">
        <f>AI9-'2000'!X9</f>
        <v>4.7334346195671215E-3</v>
      </c>
      <c r="AK9" s="27">
        <f>SUM(AK6:AK8)</f>
        <v>37</v>
      </c>
      <c r="AL9" s="29">
        <f t="shared" si="8"/>
        <v>1.550712489522213E-2</v>
      </c>
      <c r="AM9" s="30"/>
    </row>
    <row r="10" spans="1:39" x14ac:dyDescent="0.2">
      <c r="A10" s="21" t="str">
        <f>'1995'!A10</f>
        <v>004-Amelunxen</v>
      </c>
      <c r="B10" s="22">
        <v>966</v>
      </c>
      <c r="C10" s="23">
        <v>570</v>
      </c>
      <c r="D10" s="24">
        <f t="shared" ref="D10:D24" si="12">C10/B10</f>
        <v>0.59006211180124224</v>
      </c>
      <c r="E10" s="23">
        <v>564</v>
      </c>
      <c r="F10" s="25">
        <f t="shared" ref="F10:F24" si="13">E10/C10</f>
        <v>0.98947368421052628</v>
      </c>
      <c r="G10" s="22">
        <v>175</v>
      </c>
      <c r="H10" s="24">
        <f t="shared" si="0"/>
        <v>0.31028368794326239</v>
      </c>
      <c r="I10" s="25">
        <f>H10-'2000'!H10</f>
        <v>-6.7042877200561624E-2</v>
      </c>
      <c r="J10" s="22">
        <v>317</v>
      </c>
      <c r="K10" s="24">
        <f t="shared" si="1"/>
        <v>0.56205673758865249</v>
      </c>
      <c r="L10" s="25">
        <f>K10-'2000'!K10</f>
        <v>6.9670950786622055E-2</v>
      </c>
      <c r="M10" s="22">
        <v>28</v>
      </c>
      <c r="N10" s="24">
        <f t="shared" si="2"/>
        <v>4.9645390070921988E-2</v>
      </c>
      <c r="O10" s="25">
        <f>N10-'2000'!N10</f>
        <v>-3.4956978795406268E-2</v>
      </c>
      <c r="P10" s="22">
        <v>18</v>
      </c>
      <c r="Q10" s="24">
        <f t="shared" si="9"/>
        <v>3.1914893617021274E-2</v>
      </c>
      <c r="R10" s="25">
        <f>Q10-'2000'!Q10</f>
        <v>4.8421355797962327E-3</v>
      </c>
      <c r="S10" s="22">
        <f t="shared" si="10"/>
        <v>26</v>
      </c>
      <c r="T10" s="24">
        <f t="shared" si="11"/>
        <v>4.6099290780141841E-2</v>
      </c>
      <c r="U10" s="24">
        <f>T10-'2000'!U10</f>
        <v>4.0380752437572547E-2</v>
      </c>
      <c r="V10" s="99">
        <v>3</v>
      </c>
      <c r="W10" s="24">
        <f t="shared" si="3"/>
        <v>5.3191489361702126E-3</v>
      </c>
      <c r="X10" s="25">
        <f>W10-'2000'!Z10</f>
        <v>2.430068041905176E-4</v>
      </c>
      <c r="Y10" s="22">
        <v>4</v>
      </c>
      <c r="Z10" s="24">
        <f t="shared" si="4"/>
        <v>7.0921985815602835E-3</v>
      </c>
      <c r="AA10" s="25">
        <f>Z10-'2000'!AI10</f>
        <v>7.0921985815602835E-3</v>
      </c>
      <c r="AB10" s="22">
        <v>8</v>
      </c>
      <c r="AC10" s="24">
        <f t="shared" si="5"/>
        <v>1.4184397163120567E-2</v>
      </c>
      <c r="AD10" s="25">
        <f>AC10-'2000'!AC10</f>
        <v>7.4162076538143067E-3</v>
      </c>
      <c r="AE10" s="22">
        <v>3</v>
      </c>
      <c r="AF10" s="24">
        <f t="shared" si="6"/>
        <v>5.3191489361702126E-3</v>
      </c>
      <c r="AG10" s="25"/>
      <c r="AH10" s="22">
        <v>2</v>
      </c>
      <c r="AI10" s="24">
        <f t="shared" si="7"/>
        <v>3.5460992907801418E-3</v>
      </c>
      <c r="AJ10" s="25">
        <f>AI10-'2000'!X10</f>
        <v>3.0273340490209943E-3</v>
      </c>
      <c r="AK10" s="22">
        <v>6</v>
      </c>
      <c r="AL10" s="24">
        <f t="shared" si="8"/>
        <v>1.0638297872340425E-2</v>
      </c>
      <c r="AM10" s="25"/>
    </row>
    <row r="11" spans="1:39" x14ac:dyDescent="0.2">
      <c r="A11" s="21" t="str">
        <f>'1995'!A11</f>
        <v>005-Blankenau</v>
      </c>
      <c r="B11" s="22">
        <v>244</v>
      </c>
      <c r="C11" s="23">
        <v>147</v>
      </c>
      <c r="D11" s="24">
        <f t="shared" si="12"/>
        <v>0.60245901639344257</v>
      </c>
      <c r="E11" s="23">
        <v>144</v>
      </c>
      <c r="F11" s="25">
        <f t="shared" si="13"/>
        <v>0.97959183673469385</v>
      </c>
      <c r="G11" s="22">
        <v>43</v>
      </c>
      <c r="H11" s="24">
        <f t="shared" si="0"/>
        <v>0.2986111111111111</v>
      </c>
      <c r="I11" s="25">
        <f>H11-'2000'!H11</f>
        <v>-0.15036848072562359</v>
      </c>
      <c r="J11" s="22">
        <v>83</v>
      </c>
      <c r="K11" s="24">
        <f t="shared" si="1"/>
        <v>0.57638888888888884</v>
      </c>
      <c r="L11" s="25">
        <f>K11-'2000'!K11</f>
        <v>0.11380385487528338</v>
      </c>
      <c r="M11" s="22">
        <v>6</v>
      </c>
      <c r="N11" s="24">
        <f t="shared" si="2"/>
        <v>4.1666666666666664E-2</v>
      </c>
      <c r="O11" s="25">
        <f>N11-'2000'!N11</f>
        <v>-5.9523809523809521E-3</v>
      </c>
      <c r="P11" s="22">
        <v>4</v>
      </c>
      <c r="Q11" s="24">
        <f t="shared" si="9"/>
        <v>2.7777777777777776E-2</v>
      </c>
      <c r="R11" s="25">
        <f>Q11-'2000'!Q11</f>
        <v>5.6689342403628065E-4</v>
      </c>
      <c r="S11" s="22">
        <f t="shared" si="10"/>
        <v>8</v>
      </c>
      <c r="T11" s="24">
        <f t="shared" si="11"/>
        <v>5.5555555555555552E-2</v>
      </c>
      <c r="U11" s="24">
        <f>T11-'2000'!U11</f>
        <v>5.7992894127347906E-2</v>
      </c>
      <c r="V11" s="99">
        <v>0</v>
      </c>
      <c r="W11" s="24">
        <f t="shared" si="3"/>
        <v>0</v>
      </c>
      <c r="X11" s="25">
        <f>W11-'2000'!Z11</f>
        <v>-6.8027210884353739E-3</v>
      </c>
      <c r="Y11" s="22">
        <v>1</v>
      </c>
      <c r="Z11" s="24">
        <f t="shared" si="4"/>
        <v>6.9444444444444441E-3</v>
      </c>
      <c r="AA11" s="25">
        <f>Z11-'2000'!AI11</f>
        <v>6.9444444444444441E-3</v>
      </c>
      <c r="AB11" s="22">
        <v>3</v>
      </c>
      <c r="AC11" s="24">
        <f t="shared" si="5"/>
        <v>2.0833333333333332E-2</v>
      </c>
      <c r="AD11" s="25">
        <f>AC11-'2000'!AC11</f>
        <v>2.0833333333333332E-2</v>
      </c>
      <c r="AE11" s="22">
        <v>2</v>
      </c>
      <c r="AF11" s="24">
        <f t="shared" si="6"/>
        <v>1.3888888888888888E-2</v>
      </c>
      <c r="AG11" s="25"/>
      <c r="AH11" s="22">
        <v>0</v>
      </c>
      <c r="AI11" s="24">
        <f t="shared" si="7"/>
        <v>0</v>
      </c>
      <c r="AJ11" s="25">
        <f>AI11-'2000'!X11</f>
        <v>0</v>
      </c>
      <c r="AK11" s="22">
        <v>2</v>
      </c>
      <c r="AL11" s="24">
        <f t="shared" si="8"/>
        <v>1.3888888888888888E-2</v>
      </c>
      <c r="AM11" s="25"/>
    </row>
    <row r="12" spans="1:39" x14ac:dyDescent="0.2">
      <c r="A12" s="21" t="str">
        <f>'1995'!A12</f>
        <v>006-Dalhausen</v>
      </c>
      <c r="B12" s="22">
        <v>1583</v>
      </c>
      <c r="C12" s="23">
        <v>989</v>
      </c>
      <c r="D12" s="24">
        <f t="shared" si="12"/>
        <v>0.6247631080227416</v>
      </c>
      <c r="E12" s="23">
        <v>959</v>
      </c>
      <c r="F12" s="25">
        <f t="shared" si="13"/>
        <v>0.96966632962588473</v>
      </c>
      <c r="G12" s="22">
        <v>242</v>
      </c>
      <c r="H12" s="24">
        <f t="shared" si="0"/>
        <v>0.25234619395203339</v>
      </c>
      <c r="I12" s="25">
        <f>H12-'2000'!H12</f>
        <v>-9.2724228583177859E-2</v>
      </c>
      <c r="J12" s="22">
        <v>635</v>
      </c>
      <c r="K12" s="24">
        <f t="shared" si="1"/>
        <v>0.66214807090719496</v>
      </c>
      <c r="L12" s="25">
        <f>K12-'2000'!K12</f>
        <v>0.10178589786896564</v>
      </c>
      <c r="M12" s="22">
        <v>24</v>
      </c>
      <c r="N12" s="24">
        <f t="shared" si="2"/>
        <v>2.502606882168926E-2</v>
      </c>
      <c r="O12" s="25">
        <f>N12-'2000'!N12</f>
        <v>-1.7227452305071302E-2</v>
      </c>
      <c r="P12" s="22">
        <v>19</v>
      </c>
      <c r="Q12" s="24">
        <f t="shared" si="9"/>
        <v>1.9812304483837331E-2</v>
      </c>
      <c r="R12" s="25">
        <f>Q12-'2000'!Q12</f>
        <v>6.9761635506469452E-4</v>
      </c>
      <c r="S12" s="22">
        <f t="shared" si="10"/>
        <v>39</v>
      </c>
      <c r="T12" s="24">
        <f t="shared" si="11"/>
        <v>4.0667361835245046E-2</v>
      </c>
      <c r="U12" s="24">
        <f>T12-'2000'!U12</f>
        <v>1.9852067593011457E-2</v>
      </c>
      <c r="V12" s="99">
        <v>4</v>
      </c>
      <c r="W12" s="24">
        <f t="shared" si="3"/>
        <v>4.1710114702815434E-3</v>
      </c>
      <c r="X12" s="25">
        <f>W12-'2000'!Z12</f>
        <v>-1.0919531789275801E-2</v>
      </c>
      <c r="Y12" s="22">
        <v>3</v>
      </c>
      <c r="Z12" s="24">
        <f t="shared" si="4"/>
        <v>3.1282586027111575E-3</v>
      </c>
      <c r="AA12" s="25">
        <f>Z12-'2000'!AI12</f>
        <v>1.1014995079968891E-4</v>
      </c>
      <c r="AB12" s="22">
        <v>11</v>
      </c>
      <c r="AC12" s="24">
        <f t="shared" si="5"/>
        <v>1.1470281543274244E-2</v>
      </c>
      <c r="AD12" s="25">
        <f>AC12-'2000'!AC12</f>
        <v>3.4219918048436597E-3</v>
      </c>
      <c r="AE12" s="22">
        <v>7</v>
      </c>
      <c r="AF12" s="24">
        <f t="shared" si="6"/>
        <v>7.2992700729927005E-3</v>
      </c>
      <c r="AG12" s="25"/>
      <c r="AH12" s="22">
        <v>5</v>
      </c>
      <c r="AI12" s="24">
        <f t="shared" si="7"/>
        <v>5.2137643378519288E-3</v>
      </c>
      <c r="AJ12" s="25">
        <f>AI12-'2000'!X12</f>
        <v>8.3876061503367454E-3</v>
      </c>
      <c r="AK12" s="22">
        <v>9</v>
      </c>
      <c r="AL12" s="24">
        <f t="shared" si="8"/>
        <v>9.384775808133473E-3</v>
      </c>
      <c r="AM12" s="25"/>
    </row>
    <row r="13" spans="1:39" x14ac:dyDescent="0.2">
      <c r="A13" s="21" t="str">
        <f>'1995'!A13</f>
        <v>007-Drenke</v>
      </c>
      <c r="B13" s="22">
        <v>310</v>
      </c>
      <c r="C13" s="23">
        <v>209</v>
      </c>
      <c r="D13" s="24">
        <f t="shared" si="12"/>
        <v>0.67419354838709677</v>
      </c>
      <c r="E13" s="23">
        <v>206</v>
      </c>
      <c r="F13" s="25">
        <f t="shared" si="13"/>
        <v>0.9856459330143541</v>
      </c>
      <c r="G13" s="22">
        <v>37</v>
      </c>
      <c r="H13" s="24">
        <f t="shared" si="0"/>
        <v>0.1796116504854369</v>
      </c>
      <c r="I13" s="25">
        <f>H13-'2000'!H13</f>
        <v>-0.19283732910639986</v>
      </c>
      <c r="J13" s="22">
        <v>133</v>
      </c>
      <c r="K13" s="24">
        <f t="shared" si="1"/>
        <v>0.64563106796116509</v>
      </c>
      <c r="L13" s="25">
        <f>K13-'2000'!K13</f>
        <v>0.15073310877749163</v>
      </c>
      <c r="M13" s="22">
        <v>19</v>
      </c>
      <c r="N13" s="24">
        <f t="shared" si="2"/>
        <v>9.2233009708737865E-2</v>
      </c>
      <c r="O13" s="25">
        <f>N13-'2000'!N13</f>
        <v>2.080443828016644E-2</v>
      </c>
      <c r="P13" s="22">
        <v>9</v>
      </c>
      <c r="Q13" s="24">
        <f t="shared" si="9"/>
        <v>4.3689320388349516E-2</v>
      </c>
      <c r="R13" s="25">
        <f>Q13-'2000'!Q13</f>
        <v>2.3281157123043395E-2</v>
      </c>
      <c r="S13" s="22">
        <f t="shared" si="10"/>
        <v>8</v>
      </c>
      <c r="T13" s="24">
        <f t="shared" si="11"/>
        <v>3.8834951456310676E-2</v>
      </c>
      <c r="U13" s="24">
        <f>T13-'2000'!U13</f>
        <v>-1.9813750743015654E-3</v>
      </c>
      <c r="V13" s="99">
        <v>3</v>
      </c>
      <c r="W13" s="24">
        <f t="shared" si="3"/>
        <v>1.4563106796116505E-2</v>
      </c>
      <c r="X13" s="25">
        <f>W13-'2000'!Z13</f>
        <v>-5.8450564691896155E-3</v>
      </c>
      <c r="Y13" s="22">
        <v>0</v>
      </c>
      <c r="Z13" s="24">
        <f t="shared" si="4"/>
        <v>0</v>
      </c>
      <c r="AA13" s="25">
        <f>Z13-'2000'!AI13</f>
        <v>-5.1020408163265302E-3</v>
      </c>
      <c r="AB13" s="22">
        <v>3</v>
      </c>
      <c r="AC13" s="24">
        <f t="shared" si="5"/>
        <v>1.4563106796116505E-2</v>
      </c>
      <c r="AD13" s="25">
        <f>AC13-'2000'!AC13</f>
        <v>9.461065979789976E-3</v>
      </c>
      <c r="AE13" s="22">
        <v>0</v>
      </c>
      <c r="AF13" s="24">
        <f t="shared" si="6"/>
        <v>0</v>
      </c>
      <c r="AG13" s="25"/>
      <c r="AH13" s="22">
        <v>1</v>
      </c>
      <c r="AI13" s="24">
        <f t="shared" si="7"/>
        <v>4.8543689320388345E-3</v>
      </c>
      <c r="AJ13" s="25">
        <f>AI13-'2000'!X13</f>
        <v>4.8543689320388345E-3</v>
      </c>
      <c r="AK13" s="22">
        <v>1</v>
      </c>
      <c r="AL13" s="24">
        <f t="shared" si="8"/>
        <v>4.8543689320388345E-3</v>
      </c>
      <c r="AM13" s="25"/>
    </row>
    <row r="14" spans="1:39" x14ac:dyDescent="0.2">
      <c r="A14" s="21" t="str">
        <f>'1995'!A14</f>
        <v>008-Haarbrück</v>
      </c>
      <c r="B14" s="22">
        <v>443</v>
      </c>
      <c r="C14" s="23">
        <v>308</v>
      </c>
      <c r="D14" s="24">
        <f t="shared" si="12"/>
        <v>0.69525959367945822</v>
      </c>
      <c r="E14" s="23">
        <v>297</v>
      </c>
      <c r="F14" s="25">
        <f t="shared" si="13"/>
        <v>0.9642857142857143</v>
      </c>
      <c r="G14" s="22">
        <v>36</v>
      </c>
      <c r="H14" s="24">
        <f t="shared" si="0"/>
        <v>0.12121212121212122</v>
      </c>
      <c r="I14" s="25">
        <f>H14-'2000'!H14</f>
        <v>-0.13950216450216452</v>
      </c>
      <c r="J14" s="22">
        <v>222</v>
      </c>
      <c r="K14" s="24">
        <f t="shared" si="1"/>
        <v>0.74747474747474751</v>
      </c>
      <c r="L14" s="25">
        <f>K14-'2000'!K14</f>
        <v>0.17247474747474756</v>
      </c>
      <c r="M14" s="22">
        <v>19</v>
      </c>
      <c r="N14" s="24">
        <f t="shared" si="2"/>
        <v>6.3973063973063973E-2</v>
      </c>
      <c r="O14" s="25">
        <f>N14-'2000'!N14</f>
        <v>-1.1026936026936024E-2</v>
      </c>
      <c r="P14" s="22">
        <v>11</v>
      </c>
      <c r="Q14" s="24">
        <f t="shared" si="9"/>
        <v>3.7037037037037035E-2</v>
      </c>
      <c r="R14" s="25">
        <f>Q14-'2000'!Q14</f>
        <v>-1.2962962962962968E-2</v>
      </c>
      <c r="S14" s="22">
        <f t="shared" si="10"/>
        <v>9</v>
      </c>
      <c r="T14" s="24">
        <f t="shared" si="11"/>
        <v>3.0303030303030304E-2</v>
      </c>
      <c r="U14" s="24">
        <f>T14-'2000'!U14</f>
        <v>2.4786340688919481E-3</v>
      </c>
      <c r="V14" s="99">
        <v>0</v>
      </c>
      <c r="W14" s="24">
        <f t="shared" si="3"/>
        <v>0</v>
      </c>
      <c r="X14" s="25">
        <f>W14-'2000'!Z14</f>
        <v>-2.1428571428571429E-2</v>
      </c>
      <c r="Y14" s="22">
        <v>0</v>
      </c>
      <c r="Z14" s="24">
        <f t="shared" si="4"/>
        <v>0</v>
      </c>
      <c r="AA14" s="25">
        <f>Z14-'2000'!AI14</f>
        <v>0</v>
      </c>
      <c r="AB14" s="22">
        <v>2</v>
      </c>
      <c r="AC14" s="24">
        <f t="shared" si="5"/>
        <v>6.7340067340067337E-3</v>
      </c>
      <c r="AD14" s="25">
        <f>AC14-'2000'!AC14</f>
        <v>-1.1123136123136122E-2</v>
      </c>
      <c r="AE14" s="22">
        <v>4</v>
      </c>
      <c r="AF14" s="24">
        <f t="shared" si="6"/>
        <v>1.3468013468013467E-2</v>
      </c>
      <c r="AG14" s="25"/>
      <c r="AH14" s="22">
        <v>2</v>
      </c>
      <c r="AI14" s="24">
        <f t="shared" si="7"/>
        <v>6.7340067340067337E-3</v>
      </c>
      <c r="AJ14" s="25">
        <f>AI14-'2000'!X14</f>
        <v>9.5993362469007169E-3</v>
      </c>
      <c r="AK14" s="22">
        <v>1</v>
      </c>
      <c r="AL14" s="24">
        <f t="shared" si="8"/>
        <v>3.3670033670033669E-3</v>
      </c>
      <c r="AM14" s="25"/>
    </row>
    <row r="15" spans="1:39" x14ac:dyDescent="0.2">
      <c r="A15" s="21" t="str">
        <f>'1995'!A15</f>
        <v>009-Herstelle</v>
      </c>
      <c r="B15" s="22">
        <v>840</v>
      </c>
      <c r="C15" s="23">
        <v>473</v>
      </c>
      <c r="D15" s="24">
        <f t="shared" si="12"/>
        <v>0.56309523809523809</v>
      </c>
      <c r="E15" s="23">
        <v>468</v>
      </c>
      <c r="F15" s="25">
        <f t="shared" si="13"/>
        <v>0.98942917547568709</v>
      </c>
      <c r="G15" s="22">
        <v>111</v>
      </c>
      <c r="H15" s="24">
        <f t="shared" si="0"/>
        <v>0.23717948717948717</v>
      </c>
      <c r="I15" s="25">
        <f>H15-'2000'!H15</f>
        <v>-0.11871570932706305</v>
      </c>
      <c r="J15" s="22">
        <v>279</v>
      </c>
      <c r="K15" s="24">
        <f t="shared" si="1"/>
        <v>0.59615384615384615</v>
      </c>
      <c r="L15" s="25">
        <f>K15-'2000'!K15</f>
        <v>7.6503191132012094E-2</v>
      </c>
      <c r="M15" s="22">
        <v>23</v>
      </c>
      <c r="N15" s="24">
        <f t="shared" si="2"/>
        <v>4.9145299145299144E-2</v>
      </c>
      <c r="O15" s="25">
        <f>N15-'2000'!N15</f>
        <v>-2.2907102601425748E-2</v>
      </c>
      <c r="P15" s="22">
        <v>26</v>
      </c>
      <c r="Q15" s="24">
        <f t="shared" si="9"/>
        <v>5.5555555555555552E-2</v>
      </c>
      <c r="R15" s="25">
        <f>Q15-'2000'!Q15</f>
        <v>2.7171276079573019E-2</v>
      </c>
      <c r="S15" s="22">
        <f t="shared" si="10"/>
        <v>29</v>
      </c>
      <c r="T15" s="24">
        <f t="shared" si="11"/>
        <v>6.1965811965811968E-2</v>
      </c>
      <c r="U15" s="24">
        <f>T15-'2000'!U15</f>
        <v>4.4965888576552794E-2</v>
      </c>
      <c r="V15" s="99">
        <v>3</v>
      </c>
      <c r="W15" s="24">
        <f t="shared" si="3"/>
        <v>6.41025641025641E-3</v>
      </c>
      <c r="X15" s="25">
        <f>W15-'2000'!Z15</f>
        <v>-2.3233680438920611E-3</v>
      </c>
      <c r="Y15" s="22">
        <v>5</v>
      </c>
      <c r="Z15" s="24">
        <f t="shared" si="4"/>
        <v>1.0683760683760684E-2</v>
      </c>
      <c r="AA15" s="25">
        <f>Z15-'2000'!AI15</f>
        <v>1.0683760683760684E-2</v>
      </c>
      <c r="AB15" s="22">
        <v>3</v>
      </c>
      <c r="AC15" s="24">
        <f t="shared" si="5"/>
        <v>6.41025641025641E-3</v>
      </c>
      <c r="AD15" s="25">
        <f>AC15-'2000'!AC15</f>
        <v>-4.5067741574291789E-3</v>
      </c>
      <c r="AE15" s="22">
        <v>10</v>
      </c>
      <c r="AF15" s="24">
        <f t="shared" si="6"/>
        <v>2.1367521367521368E-2</v>
      </c>
      <c r="AG15" s="25"/>
      <c r="AH15" s="22">
        <v>1</v>
      </c>
      <c r="AI15" s="24">
        <f t="shared" si="7"/>
        <v>2.136752136752137E-3</v>
      </c>
      <c r="AJ15" s="25">
        <f>AI15-'2000'!X15</f>
        <v>1.7077319881272999E-3</v>
      </c>
      <c r="AK15" s="22">
        <v>7</v>
      </c>
      <c r="AL15" s="24">
        <f t="shared" si="8"/>
        <v>1.4957264957264958E-2</v>
      </c>
      <c r="AM15" s="25"/>
    </row>
    <row r="16" spans="1:39" x14ac:dyDescent="0.2">
      <c r="A16" s="21" t="str">
        <f>'1995'!A16</f>
        <v>010-Jakobsberg</v>
      </c>
      <c r="B16" s="22">
        <v>234</v>
      </c>
      <c r="C16" s="23">
        <v>156</v>
      </c>
      <c r="D16" s="24">
        <f t="shared" si="12"/>
        <v>0.66666666666666663</v>
      </c>
      <c r="E16" s="23">
        <v>152</v>
      </c>
      <c r="F16" s="25">
        <f t="shared" si="13"/>
        <v>0.97435897435897434</v>
      </c>
      <c r="G16" s="22">
        <v>43</v>
      </c>
      <c r="H16" s="24">
        <f t="shared" si="0"/>
        <v>0.28289473684210525</v>
      </c>
      <c r="I16" s="25">
        <f>H16-'2000'!H16</f>
        <v>-0.14799957210098419</v>
      </c>
      <c r="J16" s="22">
        <v>93</v>
      </c>
      <c r="K16" s="24">
        <f t="shared" si="1"/>
        <v>0.61184210526315785</v>
      </c>
      <c r="L16" s="25">
        <f>K16-'2000'!K16</f>
        <v>0.14842747111681637</v>
      </c>
      <c r="M16" s="22">
        <v>3</v>
      </c>
      <c r="N16" s="24">
        <f t="shared" si="2"/>
        <v>1.9736842105263157E-2</v>
      </c>
      <c r="O16" s="25">
        <f>N16-'2000'!N16</f>
        <v>-2.9043645699614894E-2</v>
      </c>
      <c r="P16" s="22">
        <v>7</v>
      </c>
      <c r="Q16" s="24">
        <f t="shared" si="9"/>
        <v>4.6052631578947366E-2</v>
      </c>
      <c r="R16" s="25">
        <f>Q16-'2000'!Q16</f>
        <v>2.9792468977321348E-2</v>
      </c>
      <c r="S16" s="22">
        <f t="shared" si="10"/>
        <v>6</v>
      </c>
      <c r="T16" s="24">
        <f t="shared" si="11"/>
        <v>3.9473684210526314E-2</v>
      </c>
      <c r="U16" s="24">
        <f>T16-'2000'!U16</f>
        <v>1.7005095888279455E-2</v>
      </c>
      <c r="V16" s="99">
        <v>1</v>
      </c>
      <c r="W16" s="24">
        <f t="shared" si="3"/>
        <v>6.5789473684210523E-3</v>
      </c>
      <c r="X16" s="25">
        <f>W16-'2000'!Z16</f>
        <v>-1.5511339323919567E-3</v>
      </c>
      <c r="Y16" s="22">
        <v>0</v>
      </c>
      <c r="Z16" s="24">
        <f t="shared" si="4"/>
        <v>0</v>
      </c>
      <c r="AA16" s="25">
        <f>Z16-'2000'!AI16</f>
        <v>-8.130081300813009E-3</v>
      </c>
      <c r="AB16" s="22">
        <v>2</v>
      </c>
      <c r="AC16" s="24">
        <f t="shared" si="5"/>
        <v>1.3157894736842105E-2</v>
      </c>
      <c r="AD16" s="25">
        <f>AC16-'2000'!AC16</f>
        <v>1.3157894736842105E-2</v>
      </c>
      <c r="AE16" s="22">
        <v>2</v>
      </c>
      <c r="AF16" s="24">
        <f t="shared" si="6"/>
        <v>1.3157894736842105E-2</v>
      </c>
      <c r="AG16" s="25"/>
      <c r="AH16" s="22">
        <v>0</v>
      </c>
      <c r="AI16" s="24">
        <f t="shared" si="7"/>
        <v>0</v>
      </c>
      <c r="AJ16" s="25">
        <f>AI16-'2000'!X16</f>
        <v>0</v>
      </c>
      <c r="AK16" s="22">
        <v>1</v>
      </c>
      <c r="AL16" s="24">
        <f t="shared" si="8"/>
        <v>6.5789473684210523E-3</v>
      </c>
      <c r="AM16" s="25"/>
    </row>
    <row r="17" spans="1:41" x14ac:dyDescent="0.2">
      <c r="A17" s="21" t="str">
        <f>'1995'!A17</f>
        <v>011-Rothe</v>
      </c>
      <c r="B17" s="22">
        <v>132</v>
      </c>
      <c r="C17" s="23">
        <v>88</v>
      </c>
      <c r="D17" s="24">
        <f t="shared" si="12"/>
        <v>0.66666666666666663</v>
      </c>
      <c r="E17" s="23">
        <v>88</v>
      </c>
      <c r="F17" s="25">
        <f t="shared" si="13"/>
        <v>1</v>
      </c>
      <c r="G17" s="22">
        <v>10</v>
      </c>
      <c r="H17" s="24">
        <f t="shared" si="0"/>
        <v>0.11363636363636363</v>
      </c>
      <c r="I17" s="25">
        <f>H17-'2000'!H17</f>
        <v>-0.10323110624315444</v>
      </c>
      <c r="J17" s="22">
        <v>67</v>
      </c>
      <c r="K17" s="24">
        <f t="shared" si="1"/>
        <v>0.76136363636363635</v>
      </c>
      <c r="L17" s="25">
        <f>K17-'2000'!K17</f>
        <v>8.666484118291351E-2</v>
      </c>
      <c r="M17" s="22">
        <v>8</v>
      </c>
      <c r="N17" s="24">
        <f t="shared" si="2"/>
        <v>9.0909090909090912E-2</v>
      </c>
      <c r="O17" s="25">
        <f>N17-'2000'!N17</f>
        <v>6.5717415115005562E-3</v>
      </c>
      <c r="P17" s="22">
        <v>0</v>
      </c>
      <c r="Q17" s="24">
        <f t="shared" si="9"/>
        <v>0</v>
      </c>
      <c r="R17" s="25">
        <f>Q17-'2000'!Q17</f>
        <v>-1.2048192771084338E-2</v>
      </c>
      <c r="S17" s="22">
        <f t="shared" si="10"/>
        <v>3</v>
      </c>
      <c r="T17" s="24">
        <f t="shared" si="11"/>
        <v>3.4090909090909088E-2</v>
      </c>
      <c r="U17" s="24">
        <f>T17-'2000'!U17</f>
        <v>3.2351994670340216E-2</v>
      </c>
      <c r="V17" s="99">
        <v>0</v>
      </c>
      <c r="W17" s="24">
        <f t="shared" si="3"/>
        <v>0</v>
      </c>
      <c r="X17" s="25">
        <f>W17-'2000'!Z17</f>
        <v>-1.2048192771084338E-2</v>
      </c>
      <c r="Y17" s="22">
        <v>1</v>
      </c>
      <c r="Z17" s="24">
        <f t="shared" si="4"/>
        <v>1.1363636363636364E-2</v>
      </c>
      <c r="AA17" s="25">
        <f>Z17-'2000'!AI17</f>
        <v>1.1363636363636364E-2</v>
      </c>
      <c r="AB17" s="22">
        <v>1</v>
      </c>
      <c r="AC17" s="24">
        <f t="shared" si="5"/>
        <v>1.1363636363636364E-2</v>
      </c>
      <c r="AD17" s="25">
        <f>AC17-'2000'!AC17</f>
        <v>1.1363636363636364E-2</v>
      </c>
      <c r="AE17" s="22">
        <v>0</v>
      </c>
      <c r="AF17" s="24">
        <f t="shared" si="6"/>
        <v>0</v>
      </c>
      <c r="AG17" s="25"/>
      <c r="AH17" s="22">
        <v>0</v>
      </c>
      <c r="AI17" s="24">
        <f t="shared" si="7"/>
        <v>0</v>
      </c>
      <c r="AJ17" s="25">
        <f>AI17-'2000'!X17</f>
        <v>1.0309278350515464E-2</v>
      </c>
      <c r="AK17" s="22">
        <v>1</v>
      </c>
      <c r="AL17" s="24">
        <f t="shared" si="8"/>
        <v>1.1363636363636364E-2</v>
      </c>
      <c r="AM17" s="25"/>
    </row>
    <row r="18" spans="1:41" x14ac:dyDescent="0.2">
      <c r="A18" s="21" t="str">
        <f>'1995'!A18</f>
        <v>012-Tietelsen</v>
      </c>
      <c r="B18" s="22">
        <v>197</v>
      </c>
      <c r="C18" s="23">
        <v>150</v>
      </c>
      <c r="D18" s="24">
        <f t="shared" si="12"/>
        <v>0.76142131979695427</v>
      </c>
      <c r="E18" s="23">
        <v>147</v>
      </c>
      <c r="F18" s="25">
        <f t="shared" si="13"/>
        <v>0.98</v>
      </c>
      <c r="G18" s="22">
        <v>16</v>
      </c>
      <c r="H18" s="24">
        <f t="shared" si="0"/>
        <v>0.10884353741496598</v>
      </c>
      <c r="I18" s="25">
        <f>H18-'2000'!H18</f>
        <v>-7.7597140551135715E-2</v>
      </c>
      <c r="J18" s="22">
        <v>120</v>
      </c>
      <c r="K18" s="24">
        <f t="shared" si="1"/>
        <v>0.81632653061224492</v>
      </c>
      <c r="L18" s="25">
        <f>K18-'2000'!K18</f>
        <v>7.9038395019024543E-2</v>
      </c>
      <c r="M18" s="22">
        <v>4</v>
      </c>
      <c r="N18" s="24">
        <f t="shared" si="2"/>
        <v>2.7210884353741496E-2</v>
      </c>
      <c r="O18" s="25">
        <f>N18-'2000'!N18</f>
        <v>-4.0585725815750026E-2</v>
      </c>
      <c r="P18" s="22">
        <v>2</v>
      </c>
      <c r="Q18" s="24">
        <f t="shared" si="9"/>
        <v>1.3605442176870748E-2</v>
      </c>
      <c r="R18" s="25">
        <f>Q18-'2000'!Q18</f>
        <v>1.3605442176870748E-2</v>
      </c>
      <c r="S18" s="22">
        <f t="shared" si="10"/>
        <v>5</v>
      </c>
      <c r="T18" s="24">
        <f t="shared" si="11"/>
        <v>3.4013605442176874E-2</v>
      </c>
      <c r="U18" s="24">
        <f>T18-'2000'!U18</f>
        <v>2.5539029170990435E-2</v>
      </c>
      <c r="V18" s="99">
        <v>0</v>
      </c>
      <c r="W18" s="24">
        <f t="shared" si="3"/>
        <v>0</v>
      </c>
      <c r="X18" s="25">
        <f>W18-'2000'!Z18</f>
        <v>-8.4745762711864406E-3</v>
      </c>
      <c r="Y18" s="22">
        <v>0</v>
      </c>
      <c r="Z18" s="24">
        <f t="shared" si="4"/>
        <v>0</v>
      </c>
      <c r="AA18" s="25">
        <f>Z18-'2000'!AI18</f>
        <v>0</v>
      </c>
      <c r="AB18" s="22">
        <v>1</v>
      </c>
      <c r="AC18" s="24">
        <f t="shared" si="5"/>
        <v>6.8027210884353739E-3</v>
      </c>
      <c r="AD18" s="25">
        <f>AC18-'2000'!AC18</f>
        <v>6.8027210884353739E-3</v>
      </c>
      <c r="AE18" s="22">
        <v>1</v>
      </c>
      <c r="AF18" s="24">
        <f t="shared" si="6"/>
        <v>6.8027210884353739E-3</v>
      </c>
      <c r="AG18" s="25"/>
      <c r="AH18" s="22">
        <v>0</v>
      </c>
      <c r="AI18" s="24">
        <f t="shared" si="7"/>
        <v>0</v>
      </c>
      <c r="AJ18" s="25">
        <f>AI18-'2000'!X18</f>
        <v>0</v>
      </c>
      <c r="AK18" s="22">
        <v>3</v>
      </c>
      <c r="AL18" s="24">
        <f t="shared" si="8"/>
        <v>2.0408163265306121E-2</v>
      </c>
      <c r="AM18" s="25"/>
    </row>
    <row r="19" spans="1:41" x14ac:dyDescent="0.2">
      <c r="A19" s="21" t="str">
        <f>'1995'!A19</f>
        <v>013-Wehrden</v>
      </c>
      <c r="B19" s="22">
        <v>742</v>
      </c>
      <c r="C19" s="23">
        <v>417</v>
      </c>
      <c r="D19" s="24">
        <f t="shared" si="12"/>
        <v>0.56199460916442046</v>
      </c>
      <c r="E19" s="23">
        <v>413</v>
      </c>
      <c r="F19" s="25">
        <f t="shared" si="13"/>
        <v>0.99040767386091122</v>
      </c>
      <c r="G19" s="22">
        <v>81</v>
      </c>
      <c r="H19" s="24">
        <f t="shared" si="0"/>
        <v>0.19612590799031476</v>
      </c>
      <c r="I19" s="25">
        <f>H19-'2000'!H19</f>
        <v>-9.0306252813705357E-2</v>
      </c>
      <c r="J19" s="22">
        <v>258</v>
      </c>
      <c r="K19" s="24">
        <f t="shared" si="1"/>
        <v>0.62469733656174331</v>
      </c>
      <c r="L19" s="25">
        <f>K19-'2000'!K19</f>
        <v>6.6908391838125247E-2</v>
      </c>
      <c r="M19" s="22">
        <v>21</v>
      </c>
      <c r="N19" s="24">
        <f t="shared" si="2"/>
        <v>5.0847457627118647E-2</v>
      </c>
      <c r="O19" s="25">
        <f>N19-'2000'!N19</f>
        <v>5.9620134571160971E-4</v>
      </c>
      <c r="P19" s="22">
        <v>34</v>
      </c>
      <c r="Q19" s="24">
        <f t="shared" si="9"/>
        <v>8.2324455205811137E-2</v>
      </c>
      <c r="R19" s="25">
        <f>Q19-'2000'!Q19</f>
        <v>1.4485259225911637E-2</v>
      </c>
      <c r="S19" s="22">
        <f t="shared" si="10"/>
        <v>19</v>
      </c>
      <c r="T19" s="24">
        <f t="shared" si="11"/>
        <v>4.6004842615012108E-2</v>
      </c>
      <c r="U19" s="24">
        <f>T19-'2000'!U19</f>
        <v>3.888408599347648E-2</v>
      </c>
      <c r="V19" s="99">
        <v>6</v>
      </c>
      <c r="W19" s="24">
        <f t="shared" si="3"/>
        <v>1.4527845036319613E-2</v>
      </c>
      <c r="X19" s="25">
        <f>W19-'2000'!Z19</f>
        <v>1.9650309659678539E-3</v>
      </c>
      <c r="Y19" s="22">
        <v>2</v>
      </c>
      <c r="Z19" s="24">
        <f t="shared" si="4"/>
        <v>4.8426150121065378E-3</v>
      </c>
      <c r="AA19" s="25">
        <f>Z19-'2000'!AI19</f>
        <v>2.330052198036186E-3</v>
      </c>
      <c r="AB19" s="22">
        <v>0</v>
      </c>
      <c r="AC19" s="24">
        <f t="shared" si="5"/>
        <v>0</v>
      </c>
      <c r="AD19" s="25">
        <f>AC19-'2000'!AC19</f>
        <v>-1.2562814070351759E-2</v>
      </c>
      <c r="AE19" s="22">
        <v>2</v>
      </c>
      <c r="AF19" s="24">
        <f t="shared" si="6"/>
        <v>4.8426150121065378E-3</v>
      </c>
      <c r="AG19" s="25"/>
      <c r="AH19" s="22">
        <v>3</v>
      </c>
      <c r="AI19" s="24">
        <f t="shared" si="7"/>
        <v>7.2639225181598066E-3</v>
      </c>
      <c r="AJ19" s="25">
        <f>AI19-'2000'!X19</f>
        <v>2.2218608612386396E-2</v>
      </c>
      <c r="AK19" s="22">
        <v>6</v>
      </c>
      <c r="AL19" s="24">
        <f t="shared" si="8"/>
        <v>1.4527845036319613E-2</v>
      </c>
      <c r="AM19" s="25"/>
    </row>
    <row r="20" spans="1:41" x14ac:dyDescent="0.2">
      <c r="A20" s="21" t="str">
        <f>'1995'!A20</f>
        <v>014-Würgassen</v>
      </c>
      <c r="B20" s="22">
        <v>813</v>
      </c>
      <c r="C20" s="23">
        <v>483</v>
      </c>
      <c r="D20" s="24">
        <f t="shared" si="12"/>
        <v>0.59409594095940954</v>
      </c>
      <c r="E20" s="23">
        <v>471</v>
      </c>
      <c r="F20" s="25">
        <f t="shared" si="13"/>
        <v>0.97515527950310554</v>
      </c>
      <c r="G20" s="22">
        <v>144</v>
      </c>
      <c r="H20" s="24">
        <f t="shared" si="0"/>
        <v>0.30573248407643311</v>
      </c>
      <c r="I20" s="25">
        <f>H20-'2000'!H20</f>
        <v>-0.11253674669279767</v>
      </c>
      <c r="J20" s="22">
        <v>250</v>
      </c>
      <c r="K20" s="24">
        <f t="shared" si="1"/>
        <v>0.53078556263269638</v>
      </c>
      <c r="L20" s="25">
        <f>K20-'2000'!K20</f>
        <v>6.6843254940388674E-2</v>
      </c>
      <c r="M20" s="22">
        <v>45</v>
      </c>
      <c r="N20" s="24">
        <f t="shared" si="2"/>
        <v>9.5541401273885357E-2</v>
      </c>
      <c r="O20" s="25">
        <f>N20-'2000'!N20</f>
        <v>4.195247427731516E-3</v>
      </c>
      <c r="P20" s="22">
        <v>14</v>
      </c>
      <c r="Q20" s="24">
        <f t="shared" si="9"/>
        <v>2.9723991507430998E-2</v>
      </c>
      <c r="R20" s="25">
        <f>Q20-'2000'!Q20</f>
        <v>1.2897068430507922E-2</v>
      </c>
      <c r="S20" s="22">
        <f t="shared" si="10"/>
        <v>18</v>
      </c>
      <c r="T20" s="24">
        <f t="shared" si="11"/>
        <v>3.8216560509554139E-2</v>
      </c>
      <c r="U20" s="24">
        <f>T20-'2000'!U20</f>
        <v>4.0817580780731479E-2</v>
      </c>
      <c r="V20" s="99">
        <v>2</v>
      </c>
      <c r="W20" s="24">
        <f t="shared" si="3"/>
        <v>4.246284501061571E-3</v>
      </c>
      <c r="X20" s="25">
        <f>W20-'2000'!Z20</f>
        <v>-5.6140780663073691E-4</v>
      </c>
      <c r="Y20" s="22">
        <v>4</v>
      </c>
      <c r="Z20" s="24">
        <f t="shared" si="4"/>
        <v>8.4925690021231421E-3</v>
      </c>
      <c r="AA20" s="25">
        <f>Z20-'2000'!AI20</f>
        <v>8.4925690021231421E-3</v>
      </c>
      <c r="AB20" s="22">
        <v>3</v>
      </c>
      <c r="AC20" s="24">
        <f t="shared" si="5"/>
        <v>6.369426751592357E-3</v>
      </c>
      <c r="AD20" s="25">
        <f>AC20-'2000'!AC20</f>
        <v>6.369426751592357E-3</v>
      </c>
      <c r="AE20" s="22">
        <v>5</v>
      </c>
      <c r="AF20" s="24">
        <f t="shared" si="6"/>
        <v>1.0615711252653927E-2</v>
      </c>
      <c r="AG20" s="25"/>
      <c r="AH20" s="22">
        <v>1</v>
      </c>
      <c r="AI20" s="24">
        <f t="shared" si="7"/>
        <v>2.1231422505307855E-3</v>
      </c>
      <c r="AJ20" s="25">
        <f>AI20-'2000'!X20</f>
        <v>7.3587443447716231E-3</v>
      </c>
      <c r="AK20" s="22">
        <v>3</v>
      </c>
      <c r="AL20" s="24">
        <f t="shared" si="8"/>
        <v>6.369426751592357E-3</v>
      </c>
      <c r="AM20" s="25"/>
    </row>
    <row r="21" spans="1:41" x14ac:dyDescent="0.2">
      <c r="A21" s="21" t="str">
        <f>'1995'!A21</f>
        <v>100-Briefwahl Kernstadt</v>
      </c>
      <c r="B21" s="22">
        <v>0</v>
      </c>
      <c r="C21" s="23">
        <v>560</v>
      </c>
      <c r="D21" s="24"/>
      <c r="E21" s="23">
        <v>556</v>
      </c>
      <c r="F21" s="25">
        <f t="shared" si="13"/>
        <v>0.99285714285714288</v>
      </c>
      <c r="G21" s="22">
        <v>102</v>
      </c>
      <c r="H21" s="24">
        <f t="shared" si="0"/>
        <v>0.18345323741007194</v>
      </c>
      <c r="I21" s="25">
        <f>H21-'2000'!H21</f>
        <v>-9.767126058189593E-2</v>
      </c>
      <c r="J21" s="22">
        <v>352</v>
      </c>
      <c r="K21" s="24">
        <f t="shared" si="1"/>
        <v>0.63309352517985606</v>
      </c>
      <c r="L21" s="25">
        <f>K21-'2000'!K21</f>
        <v>9.8956978995117129E-2</v>
      </c>
      <c r="M21" s="22">
        <v>52</v>
      </c>
      <c r="N21" s="24">
        <f t="shared" si="2"/>
        <v>9.3525179856115109E-2</v>
      </c>
      <c r="O21" s="25">
        <f>N21-'2000'!N21</f>
        <v>-1.8924619340672036E-2</v>
      </c>
      <c r="P21" s="22">
        <v>29</v>
      </c>
      <c r="Q21" s="24">
        <f t="shared" si="9"/>
        <v>5.2158273381294966E-2</v>
      </c>
      <c r="R21" s="25">
        <f>Q21-'2000'!Q21</f>
        <v>1.1997630811013842E-2</v>
      </c>
      <c r="S21" s="22">
        <f t="shared" si="10"/>
        <v>21</v>
      </c>
      <c r="T21" s="24">
        <f t="shared" si="11"/>
        <v>3.7769784172661872E-2</v>
      </c>
      <c r="U21" s="24">
        <f>T21-'2000'!U21</f>
        <v>5.641270116436975E-3</v>
      </c>
      <c r="V21" s="99">
        <v>1</v>
      </c>
      <c r="W21" s="24">
        <f t="shared" si="3"/>
        <v>1.7985611510791368E-3</v>
      </c>
      <c r="X21" s="25">
        <f>W21-'2000'!Z21</f>
        <v>-2.2175031059489753E-3</v>
      </c>
      <c r="Y21" s="22">
        <v>5</v>
      </c>
      <c r="Z21" s="24">
        <f t="shared" si="4"/>
        <v>8.9928057553956831E-3</v>
      </c>
      <c r="AA21" s="25">
        <f>Z21-'2000'!AI21</f>
        <v>2.9687093698535141E-3</v>
      </c>
      <c r="AB21" s="22">
        <v>7</v>
      </c>
      <c r="AC21" s="24">
        <f t="shared" si="5"/>
        <v>1.2589928057553957E-2</v>
      </c>
      <c r="AD21" s="25">
        <f>AC21-'2000'!AC21</f>
        <v>4.5577995434977325E-3</v>
      </c>
      <c r="AE21" s="22">
        <v>3</v>
      </c>
      <c r="AF21" s="24">
        <f t="shared" si="6"/>
        <v>5.3956834532374104E-3</v>
      </c>
      <c r="AG21" s="25"/>
      <c r="AH21" s="22">
        <v>0</v>
      </c>
      <c r="AI21" s="24">
        <f t="shared" si="7"/>
        <v>0</v>
      </c>
      <c r="AJ21" s="25">
        <f>AI21-'2000'!X21</f>
        <v>0</v>
      </c>
      <c r="AK21" s="22">
        <v>5</v>
      </c>
      <c r="AL21" s="24">
        <f t="shared" si="8"/>
        <v>8.9928057553956831E-3</v>
      </c>
      <c r="AM21" s="25"/>
    </row>
    <row r="22" spans="1:41" x14ac:dyDescent="0.2">
      <c r="A22" s="21" t="str">
        <f>'1995'!A22</f>
        <v>200-Briefwahl Ortschaften</v>
      </c>
      <c r="B22" s="22">
        <v>0</v>
      </c>
      <c r="C22" s="23">
        <v>571</v>
      </c>
      <c r="D22" s="24"/>
      <c r="E22" s="23">
        <v>567</v>
      </c>
      <c r="F22" s="25">
        <f t="shared" si="13"/>
        <v>0.99299474605954463</v>
      </c>
      <c r="G22" s="22">
        <v>120</v>
      </c>
      <c r="H22" s="24">
        <f t="shared" si="0"/>
        <v>0.21164021164021163</v>
      </c>
      <c r="I22" s="25">
        <f>H22-'2000'!H22</f>
        <v>-5.4619950961414365E-2</v>
      </c>
      <c r="J22" s="22">
        <v>370</v>
      </c>
      <c r="K22" s="24">
        <f t="shared" si="1"/>
        <v>0.65255731922398585</v>
      </c>
      <c r="L22" s="25">
        <f>K22-'2000'!K22</f>
        <v>7.7354067191465536E-2</v>
      </c>
      <c r="M22" s="22">
        <v>30</v>
      </c>
      <c r="N22" s="24">
        <f t="shared" si="2"/>
        <v>5.2910052910052907E-2</v>
      </c>
      <c r="O22" s="25">
        <f>N22-'2000'!N22</f>
        <v>-2.4325719447670674E-2</v>
      </c>
      <c r="P22" s="22">
        <v>29</v>
      </c>
      <c r="Q22" s="24">
        <f t="shared" si="9"/>
        <v>5.114638447971781E-2</v>
      </c>
      <c r="R22" s="25">
        <f>Q22-'2000'!Q22</f>
        <v>-1.6991439755667456E-3</v>
      </c>
      <c r="S22" s="22">
        <f t="shared" si="10"/>
        <v>18</v>
      </c>
      <c r="T22" s="24">
        <f t="shared" si="11"/>
        <v>3.1746031746031744E-2</v>
      </c>
      <c r="U22" s="24">
        <f>T22-'2000'!U22</f>
        <v>2.6595831938948929E-2</v>
      </c>
      <c r="V22" s="99">
        <v>4</v>
      </c>
      <c r="W22" s="24">
        <f t="shared" si="3"/>
        <v>7.0546737213403876E-3</v>
      </c>
      <c r="X22" s="25">
        <f>W22-'2000'!Z22</f>
        <v>2.9896330709338831E-3</v>
      </c>
      <c r="Y22" s="22">
        <v>2</v>
      </c>
      <c r="Z22" s="24">
        <f t="shared" si="4"/>
        <v>3.5273368606701938E-3</v>
      </c>
      <c r="AA22" s="25">
        <f>Z22-'2000'!AI22</f>
        <v>-2.5702241149395625E-3</v>
      </c>
      <c r="AB22" s="22">
        <v>5</v>
      </c>
      <c r="AC22" s="24">
        <f t="shared" si="5"/>
        <v>8.8183421516754845E-3</v>
      </c>
      <c r="AD22" s="25">
        <f>AC22-'2000'!AC22</f>
        <v>4.75330150126898E-3</v>
      </c>
      <c r="AE22" s="22">
        <v>1</v>
      </c>
      <c r="AF22" s="24">
        <f t="shared" si="6"/>
        <v>1.7636684303350969E-3</v>
      </c>
      <c r="AG22" s="25"/>
      <c r="AH22" s="22">
        <v>2</v>
      </c>
      <c r="AI22" s="24">
        <f t="shared" si="7"/>
        <v>3.5273368606701938E-3</v>
      </c>
      <c r="AJ22" s="25">
        <f>AI22-'2000'!X22</f>
        <v>3.7857080884502684E-3</v>
      </c>
      <c r="AK22" s="22">
        <v>4</v>
      </c>
      <c r="AL22" s="24">
        <f t="shared" si="8"/>
        <v>7.0546737213403876E-3</v>
      </c>
      <c r="AM22" s="25"/>
    </row>
    <row r="23" spans="1:41" s="2" customFormat="1" x14ac:dyDescent="0.2">
      <c r="A23" s="26" t="str">
        <f>'1995'!A23</f>
        <v>Briefwahl</v>
      </c>
      <c r="B23" s="27">
        <f>B21+B22</f>
        <v>0</v>
      </c>
      <c r="C23" s="28">
        <f>C21+C22</f>
        <v>1131</v>
      </c>
      <c r="D23" s="29"/>
      <c r="E23" s="28">
        <f>E21+E22</f>
        <v>1123</v>
      </c>
      <c r="F23" s="30">
        <f t="shared" si="13"/>
        <v>0.99292661361626877</v>
      </c>
      <c r="G23" s="28">
        <f>G21+G22</f>
        <v>222</v>
      </c>
      <c r="H23" s="29">
        <f t="shared" si="0"/>
        <v>0.19768477292965272</v>
      </c>
      <c r="I23" s="30">
        <f>H23-'2000'!H23</f>
        <v>-7.6052600807720999E-2</v>
      </c>
      <c r="J23" s="27">
        <f>J21+J22</f>
        <v>722</v>
      </c>
      <c r="K23" s="29">
        <f t="shared" si="1"/>
        <v>0.64292074799643806</v>
      </c>
      <c r="L23" s="30">
        <f>K23-'2000'!K23</f>
        <v>8.8375293450983494E-2</v>
      </c>
      <c r="M23" s="27">
        <f>M21+M22</f>
        <v>82</v>
      </c>
      <c r="N23" s="29">
        <f t="shared" si="2"/>
        <v>7.3018699910952806E-2</v>
      </c>
      <c r="O23" s="30">
        <f>N23-'2000'!N23</f>
        <v>-2.1930795038542145E-2</v>
      </c>
      <c r="P23" s="27">
        <f>P21+P22</f>
        <v>58</v>
      </c>
      <c r="Q23" s="29">
        <f t="shared" si="9"/>
        <v>5.1647373107747106E-2</v>
      </c>
      <c r="R23" s="30">
        <f>Q23-'2000'!Q23</f>
        <v>5.1827266431006408E-3</v>
      </c>
      <c r="S23" s="27">
        <f t="shared" si="10"/>
        <v>39</v>
      </c>
      <c r="T23" s="29">
        <f t="shared" si="11"/>
        <v>3.4728406055209264E-2</v>
      </c>
      <c r="U23" s="29">
        <f>T23-'2000'!U23</f>
        <v>1.6077918125060316E-2</v>
      </c>
      <c r="V23" s="100">
        <f>V21+V22</f>
        <v>5</v>
      </c>
      <c r="W23" s="29">
        <f t="shared" si="3"/>
        <v>4.4523597506678537E-3</v>
      </c>
      <c r="X23" s="30">
        <f>W23-'2000'!Z23</f>
        <v>4.1195571026381335E-4</v>
      </c>
      <c r="Y23" s="27">
        <f>Y21+Y22</f>
        <v>7</v>
      </c>
      <c r="Z23" s="29">
        <f t="shared" si="4"/>
        <v>6.2333036509349959E-3</v>
      </c>
      <c r="AA23" s="30">
        <f>Z23-'2000'!AI23</f>
        <v>1.7269759032893534E-4</v>
      </c>
      <c r="AB23" s="27">
        <f>AB21+AB22</f>
        <v>12</v>
      </c>
      <c r="AC23" s="29">
        <f t="shared" si="5"/>
        <v>1.068566340160285E-2</v>
      </c>
      <c r="AD23" s="30">
        <f>AC23-'2000'!AC23</f>
        <v>4.6250573409967891E-3</v>
      </c>
      <c r="AE23" s="27">
        <f>AE21+AE22</f>
        <v>4</v>
      </c>
      <c r="AF23" s="29">
        <f t="shared" si="6"/>
        <v>3.5618878005342831E-3</v>
      </c>
      <c r="AG23" s="30"/>
      <c r="AH23" s="27">
        <f>AH21+AH22</f>
        <v>2</v>
      </c>
      <c r="AI23" s="29">
        <f t="shared" si="7"/>
        <v>1.7809439002671415E-3</v>
      </c>
      <c r="AJ23" s="30">
        <f>AI23-'2000'!X23</f>
        <v>1.9286069716590267E-3</v>
      </c>
      <c r="AK23" s="27">
        <f>AK21+AK22</f>
        <v>9</v>
      </c>
      <c r="AL23" s="29">
        <f t="shared" si="8"/>
        <v>8.0142475512021364E-3</v>
      </c>
      <c r="AM23" s="30"/>
    </row>
    <row r="24" spans="1:41" s="2" customFormat="1" x14ac:dyDescent="0.2">
      <c r="A24" s="32" t="str">
        <f>'1995'!A24</f>
        <v>332-Stadt Beverungen</v>
      </c>
      <c r="B24" s="33">
        <f>SUM(B9:B22)</f>
        <v>11688</v>
      </c>
      <c r="C24" s="34">
        <f>SUM(C9:C22)</f>
        <v>7542</v>
      </c>
      <c r="D24" s="35">
        <f t="shared" si="12"/>
        <v>0.64527720739219707</v>
      </c>
      <c r="E24" s="34">
        <f>SUM(E9:E22)</f>
        <v>7418</v>
      </c>
      <c r="F24" s="36">
        <f t="shared" si="13"/>
        <v>0.98355873773534874</v>
      </c>
      <c r="G24" s="34">
        <f>SUM(G9:G22)</f>
        <v>1782</v>
      </c>
      <c r="H24" s="35">
        <f t="shared" si="0"/>
        <v>0.24022647613912107</v>
      </c>
      <c r="I24" s="36">
        <f>H24-'2000'!H24</f>
        <v>-0.11330326260462548</v>
      </c>
      <c r="J24" s="33">
        <f>SUM(J9:J22)</f>
        <v>4555</v>
      </c>
      <c r="K24" s="35">
        <f t="shared" si="1"/>
        <v>0.61404691291453217</v>
      </c>
      <c r="L24" s="36">
        <f>K24-'2000'!K24</f>
        <v>0.10584791347039657</v>
      </c>
      <c r="M24" s="33">
        <f>SUM(M9:M22)</f>
        <v>441</v>
      </c>
      <c r="N24" s="35">
        <f t="shared" si="2"/>
        <v>5.944998651927743E-2</v>
      </c>
      <c r="O24" s="36">
        <f>N24-'2000'!N24</f>
        <v>-1.7259296415686444E-2</v>
      </c>
      <c r="P24" s="33">
        <f>SUM(P9:P22)</f>
        <v>312</v>
      </c>
      <c r="Q24" s="35">
        <f t="shared" si="9"/>
        <v>4.2059854408196276E-2</v>
      </c>
      <c r="R24" s="36">
        <f>Q24-'2000'!Q24</f>
        <v>9.8197210007476901E-3</v>
      </c>
      <c r="S24" s="33">
        <f t="shared" si="10"/>
        <v>328</v>
      </c>
      <c r="T24" s="35">
        <f t="shared" si="11"/>
        <v>4.421677001887301E-2</v>
      </c>
      <c r="U24" s="35">
        <f>T24-'2000'!U24</f>
        <v>2.637302246437024E-2</v>
      </c>
      <c r="V24" s="101">
        <f>SUM(V9:V22)</f>
        <v>44</v>
      </c>
      <c r="W24" s="35">
        <f t="shared" si="3"/>
        <v>5.9315179293610134E-3</v>
      </c>
      <c r="X24" s="36">
        <f>W24-'2000'!Z24</f>
        <v>-5.0468033602443221E-3</v>
      </c>
      <c r="Y24" s="33">
        <f>SUM(Y9:Y22)</f>
        <v>42</v>
      </c>
      <c r="Z24" s="35">
        <f t="shared" si="4"/>
        <v>5.6619034780264225E-3</v>
      </c>
      <c r="AA24" s="36">
        <f>Z24-'2000'!AI24</f>
        <v>3.1605138171036879E-3</v>
      </c>
      <c r="AB24" s="33">
        <f>SUM(AB9:AB22)</f>
        <v>76</v>
      </c>
      <c r="AC24" s="35">
        <f t="shared" si="5"/>
        <v>1.0245349150714478E-2</v>
      </c>
      <c r="AD24" s="36">
        <f>AC24-'2000'!AC24</f>
        <v>4.1308410906811263E-3</v>
      </c>
      <c r="AE24" s="33">
        <f>SUM(AE9:AE22)</f>
        <v>62</v>
      </c>
      <c r="AF24" s="35">
        <f t="shared" si="6"/>
        <v>8.358047991372337E-3</v>
      </c>
      <c r="AG24" s="36"/>
      <c r="AH24" s="33">
        <f>SUM(AH9:AH22)</f>
        <v>18</v>
      </c>
      <c r="AI24" s="35">
        <f t="shared" si="7"/>
        <v>2.4265300620113237E-3</v>
      </c>
      <c r="AJ24" s="36">
        <f>AI24-'2000'!X24</f>
        <v>5.6562791313714521E-3</v>
      </c>
      <c r="AK24" s="33">
        <f>SUM(AK9:AK22)</f>
        <v>86</v>
      </c>
      <c r="AL24" s="35">
        <f t="shared" si="8"/>
        <v>1.1593421407387436E-2</v>
      </c>
      <c r="AM24" s="36"/>
    </row>
    <row r="25" spans="1:41" x14ac:dyDescent="0.2">
      <c r="A25" s="43" t="s">
        <v>64</v>
      </c>
      <c r="G25" s="143" t="s">
        <v>54</v>
      </c>
      <c r="H25" s="143"/>
      <c r="I25" s="143"/>
      <c r="J25" s="145" t="s">
        <v>55</v>
      </c>
      <c r="K25" s="145"/>
      <c r="L25" s="145"/>
      <c r="M25" s="146" t="s">
        <v>56</v>
      </c>
      <c r="N25" s="146"/>
      <c r="O25" s="146"/>
      <c r="P25" s="147" t="s">
        <v>57</v>
      </c>
      <c r="Q25" s="147"/>
      <c r="R25" s="147"/>
      <c r="S25" s="144"/>
      <c r="T25" s="144"/>
      <c r="U25" s="144"/>
      <c r="V25" s="162" t="s">
        <v>59</v>
      </c>
      <c r="W25" s="163"/>
      <c r="X25" s="164"/>
      <c r="Y25" s="165" t="s">
        <v>65</v>
      </c>
      <c r="Z25" s="165"/>
      <c r="AA25" s="166"/>
      <c r="AB25" s="142" t="s">
        <v>60</v>
      </c>
      <c r="AC25" s="142"/>
      <c r="AD25" s="160"/>
      <c r="AE25" s="167" t="s">
        <v>66</v>
      </c>
      <c r="AF25" s="167"/>
      <c r="AG25" s="168"/>
      <c r="AH25" s="169" t="s">
        <v>58</v>
      </c>
      <c r="AI25" s="169"/>
      <c r="AJ25" s="170"/>
      <c r="AK25" s="138" t="s">
        <v>67</v>
      </c>
      <c r="AL25" s="138"/>
      <c r="AM25" s="161"/>
    </row>
    <row r="26" spans="1:41" x14ac:dyDescent="0.2">
      <c r="AO26" s="31"/>
    </row>
    <row r="27" spans="1:41" x14ac:dyDescent="0.2">
      <c r="A27" s="4"/>
    </row>
  </sheetData>
  <sheetProtection algorithmName="SHA-512" hashValue="WPc9gO6PBrh7yry08rgXWIjCuShI3Y5BEyBosNHJ3V4gGRZJ5sWlfqcpv4lmTWBrNSpyOMtR4ALqpaFB+FZwQQ==" saltValue="HLJIQ8bTDbSThrzDcQXqMA==" spinCount="100000" sheet="1" objects="1" scenarios="1"/>
  <mergeCells count="26">
    <mergeCell ref="A1:AM1"/>
    <mergeCell ref="A2:AM2"/>
    <mergeCell ref="C4:D4"/>
    <mergeCell ref="E4:F4"/>
    <mergeCell ref="G4:I4"/>
    <mergeCell ref="J4:L4"/>
    <mergeCell ref="M4:O4"/>
    <mergeCell ref="P4:R4"/>
    <mergeCell ref="V4:X4"/>
    <mergeCell ref="S4:U4"/>
    <mergeCell ref="Y4:AA4"/>
    <mergeCell ref="AB4:AD4"/>
    <mergeCell ref="AE4:AG4"/>
    <mergeCell ref="AH4:AJ4"/>
    <mergeCell ref="AK4:AM4"/>
    <mergeCell ref="AK25:AM25"/>
    <mergeCell ref="G25:I25"/>
    <mergeCell ref="J25:L25"/>
    <mergeCell ref="M25:O25"/>
    <mergeCell ref="P25:R25"/>
    <mergeCell ref="S25:U25"/>
    <mergeCell ref="V25:X25"/>
    <mergeCell ref="Y25:AA25"/>
    <mergeCell ref="AB25:AD25"/>
    <mergeCell ref="AE25:AG25"/>
    <mergeCell ref="AH25:AJ25"/>
  </mergeCells>
  <pageMargins left="0.7" right="0.7" top="0.78740157499999996" bottom="0.78740157499999996" header="0.3" footer="0.3"/>
  <pageSetup paperSize="9" orientation="portrait" r:id="rId1"/>
  <ignoredErrors>
    <ignoredError sqref="D9 F9:G9 F23:F24 D24 G23:G2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4"/>
  <sheetViews>
    <sheetView showGridLines="0" showZeros="0" workbookViewId="0">
      <selection activeCell="T27" sqref="T27"/>
    </sheetView>
  </sheetViews>
  <sheetFormatPr baseColWidth="10" defaultRowHeight="12.75" x14ac:dyDescent="0.2"/>
  <cols>
    <col min="1" max="1" width="22.140625" bestFit="1" customWidth="1"/>
    <col min="2" max="2" width="7.85546875" bestFit="1" customWidth="1"/>
    <col min="3" max="3" width="5" bestFit="1" customWidth="1"/>
    <col min="4" max="4" width="6.7109375" bestFit="1" customWidth="1"/>
    <col min="5" max="5" width="5" bestFit="1" customWidth="1"/>
    <col min="6" max="6" width="7.7109375" bestFit="1" customWidth="1"/>
    <col min="7" max="7" width="5" bestFit="1" customWidth="1"/>
    <col min="8" max="9" width="6.7109375" bestFit="1" customWidth="1"/>
    <col min="10" max="10" width="5" bestFit="1" customWidth="1"/>
    <col min="11" max="11" width="6.7109375" bestFit="1" customWidth="1"/>
    <col min="12" max="12" width="6.28515625" bestFit="1" customWidth="1"/>
    <col min="13" max="13" width="4.28515625" bestFit="1" customWidth="1"/>
    <col min="14" max="14" width="6.7109375" bestFit="1" customWidth="1"/>
    <col min="15" max="15" width="7.28515625" bestFit="1" customWidth="1"/>
    <col min="16" max="16" width="4.28515625" bestFit="1" customWidth="1"/>
    <col min="17" max="17" width="5.7109375" bestFit="1" customWidth="1"/>
    <col min="18" max="18" width="6.28515625" bestFit="1" customWidth="1"/>
    <col min="19" max="19" width="4.28515625" bestFit="1" customWidth="1"/>
    <col min="20" max="20" width="5.7109375" bestFit="1" customWidth="1"/>
    <col min="21" max="21" width="6.28515625" customWidth="1"/>
    <col min="22" max="22" width="4.28515625" bestFit="1" customWidth="1"/>
    <col min="23" max="23" width="5.7109375" bestFit="1" customWidth="1"/>
    <col min="24" max="24" width="6.28515625" customWidth="1"/>
    <col min="25" max="25" width="4.28515625" bestFit="1" customWidth="1"/>
    <col min="26" max="26" width="5.7109375" bestFit="1" customWidth="1"/>
    <col min="27" max="27" width="3.140625" bestFit="1" customWidth="1"/>
    <col min="28" max="28" width="4.28515625" bestFit="1" customWidth="1"/>
    <col min="29" max="29" width="5.7109375" bestFit="1" customWidth="1"/>
    <col min="30" max="30" width="3.140625" bestFit="1" customWidth="1"/>
    <col min="31" max="31" width="4.28515625" bestFit="1" customWidth="1"/>
    <col min="32" max="32" width="5.7109375" bestFit="1" customWidth="1"/>
    <col min="33" max="33" width="3.140625" bestFit="1" customWidth="1"/>
    <col min="34" max="34" width="4.28515625" bestFit="1" customWidth="1"/>
    <col min="35" max="35" width="5.7109375" bestFit="1" customWidth="1"/>
    <col min="36" max="36" width="3.140625" bestFit="1" customWidth="1"/>
  </cols>
  <sheetData>
    <row r="1" spans="1:36" ht="15.75" x14ac:dyDescent="0.25">
      <c r="A1" s="129" t="s">
        <v>38</v>
      </c>
      <c r="B1" s="129"/>
      <c r="C1" s="129"/>
      <c r="D1" s="129"/>
      <c r="E1" s="129"/>
      <c r="F1" s="129"/>
      <c r="G1" s="129"/>
      <c r="H1" s="129"/>
      <c r="I1" s="129"/>
      <c r="J1" s="129"/>
      <c r="K1" s="129"/>
      <c r="L1" s="129"/>
      <c r="M1" s="129"/>
      <c r="N1" s="129"/>
      <c r="O1" s="129"/>
      <c r="P1" s="129"/>
      <c r="Q1" s="129"/>
      <c r="R1" s="150"/>
      <c r="S1" s="150"/>
      <c r="T1" s="150"/>
      <c r="U1" s="150"/>
      <c r="V1" s="150"/>
      <c r="W1" s="150"/>
      <c r="X1" s="150"/>
      <c r="Y1" s="150"/>
      <c r="Z1" s="150"/>
      <c r="AA1" s="150"/>
      <c r="AB1" s="150"/>
      <c r="AC1" s="150"/>
      <c r="AD1" s="150"/>
      <c r="AE1" s="150"/>
      <c r="AF1" s="150"/>
      <c r="AG1" s="150"/>
      <c r="AH1" s="150"/>
      <c r="AI1" s="150"/>
      <c r="AJ1" s="150"/>
    </row>
    <row r="2" spans="1:36" ht="15.75" x14ac:dyDescent="0.25">
      <c r="A2" s="129" t="s">
        <v>52</v>
      </c>
      <c r="B2" s="129"/>
      <c r="C2" s="129"/>
      <c r="D2" s="129"/>
      <c r="E2" s="129"/>
      <c r="F2" s="129"/>
      <c r="G2" s="129"/>
      <c r="H2" s="129"/>
      <c r="I2" s="129"/>
      <c r="J2" s="129"/>
      <c r="K2" s="129"/>
      <c r="L2" s="129"/>
      <c r="M2" s="129"/>
      <c r="N2" s="129"/>
      <c r="O2" s="129"/>
      <c r="P2" s="129"/>
      <c r="Q2" s="129"/>
      <c r="R2" s="150"/>
      <c r="S2" s="150"/>
      <c r="T2" s="150"/>
      <c r="U2" s="150"/>
      <c r="V2" s="150"/>
      <c r="W2" s="150"/>
      <c r="X2" s="150"/>
      <c r="Y2" s="150"/>
      <c r="Z2" s="150"/>
      <c r="AA2" s="150"/>
      <c r="AB2" s="150"/>
      <c r="AC2" s="150"/>
      <c r="AD2" s="150"/>
      <c r="AE2" s="150"/>
      <c r="AF2" s="150"/>
      <c r="AG2" s="150"/>
      <c r="AH2" s="150"/>
      <c r="AI2" s="150"/>
      <c r="AJ2" s="150"/>
    </row>
    <row r="3" spans="1:36" x14ac:dyDescent="0.2">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row>
    <row r="4" spans="1:36" x14ac:dyDescent="0.2">
      <c r="A4" s="6" t="s">
        <v>12</v>
      </c>
      <c r="B4" s="6" t="s">
        <v>26</v>
      </c>
      <c r="C4" s="151" t="s">
        <v>13</v>
      </c>
      <c r="D4" s="139"/>
      <c r="E4" s="151" t="s">
        <v>14</v>
      </c>
      <c r="F4" s="139"/>
      <c r="G4" s="143" t="s">
        <v>1</v>
      </c>
      <c r="H4" s="143"/>
      <c r="I4" s="143"/>
      <c r="J4" s="145" t="s">
        <v>0</v>
      </c>
      <c r="K4" s="145"/>
      <c r="L4" s="145"/>
      <c r="M4" s="146" t="s">
        <v>2</v>
      </c>
      <c r="N4" s="146"/>
      <c r="O4" s="146"/>
      <c r="P4" s="147" t="s">
        <v>7</v>
      </c>
      <c r="Q4" s="147"/>
      <c r="R4" s="147"/>
      <c r="S4" s="144" t="s">
        <v>27</v>
      </c>
      <c r="T4" s="144"/>
      <c r="U4" s="144"/>
      <c r="V4" s="171" t="s">
        <v>3</v>
      </c>
      <c r="W4" s="169"/>
      <c r="X4" s="170"/>
      <c r="Y4" s="158" t="s">
        <v>5</v>
      </c>
      <c r="Z4" s="158"/>
      <c r="AA4" s="159"/>
      <c r="AB4" s="142" t="s">
        <v>11</v>
      </c>
      <c r="AC4" s="142"/>
      <c r="AD4" s="160"/>
      <c r="AE4" s="138" t="s">
        <v>8</v>
      </c>
      <c r="AF4" s="139"/>
      <c r="AG4" s="139"/>
      <c r="AH4" s="165" t="s">
        <v>53</v>
      </c>
      <c r="AI4" s="165"/>
      <c r="AJ4" s="166"/>
    </row>
    <row r="5" spans="1:36" x14ac:dyDescent="0.2">
      <c r="A5" s="6"/>
      <c r="B5" s="6" t="s">
        <v>25</v>
      </c>
      <c r="C5" s="7" t="s">
        <v>15</v>
      </c>
      <c r="D5" s="7" t="s">
        <v>16</v>
      </c>
      <c r="E5" s="7" t="s">
        <v>15</v>
      </c>
      <c r="F5" s="7" t="s">
        <v>16</v>
      </c>
      <c r="G5" s="10" t="s">
        <v>15</v>
      </c>
      <c r="H5" s="10" t="s">
        <v>16</v>
      </c>
      <c r="I5" s="11" t="s">
        <v>17</v>
      </c>
      <c r="J5" s="8" t="s">
        <v>15</v>
      </c>
      <c r="K5" s="8" t="s">
        <v>16</v>
      </c>
      <c r="L5" s="9" t="s">
        <v>17</v>
      </c>
      <c r="M5" s="12" t="s">
        <v>15</v>
      </c>
      <c r="N5" s="12" t="s">
        <v>16</v>
      </c>
      <c r="O5" s="13" t="s">
        <v>17</v>
      </c>
      <c r="P5" s="14" t="s">
        <v>15</v>
      </c>
      <c r="Q5" s="14" t="s">
        <v>16</v>
      </c>
      <c r="R5" s="15" t="s">
        <v>17</v>
      </c>
      <c r="S5" s="94" t="s">
        <v>15</v>
      </c>
      <c r="T5" s="94" t="s">
        <v>16</v>
      </c>
      <c r="U5" s="95" t="s">
        <v>17</v>
      </c>
      <c r="V5" s="96" t="s">
        <v>15</v>
      </c>
      <c r="W5" s="97" t="s">
        <v>16</v>
      </c>
      <c r="X5" s="97" t="s">
        <v>17</v>
      </c>
      <c r="Y5" s="92" t="s">
        <v>15</v>
      </c>
      <c r="Z5" s="92" t="s">
        <v>16</v>
      </c>
      <c r="AA5" s="92" t="s">
        <v>17</v>
      </c>
      <c r="AB5" s="103" t="s">
        <v>15</v>
      </c>
      <c r="AC5" s="103" t="s">
        <v>16</v>
      </c>
      <c r="AD5" s="103" t="s">
        <v>17</v>
      </c>
      <c r="AE5" s="87" t="s">
        <v>15</v>
      </c>
      <c r="AF5" s="87" t="s">
        <v>16</v>
      </c>
      <c r="AG5" s="87" t="s">
        <v>17</v>
      </c>
      <c r="AH5" s="102" t="s">
        <v>15</v>
      </c>
      <c r="AI5" s="102" t="s">
        <v>16</v>
      </c>
      <c r="AJ5" s="102" t="s">
        <v>17</v>
      </c>
    </row>
    <row r="6" spans="1:36" x14ac:dyDescent="0.2">
      <c r="A6" s="16" t="str">
        <f>'1995'!A6</f>
        <v>001-Beverungen</v>
      </c>
      <c r="B6" s="17">
        <v>1971</v>
      </c>
      <c r="C6" s="18">
        <v>886</v>
      </c>
      <c r="D6" s="19">
        <f>C6/B6</f>
        <v>0.44951801116184675</v>
      </c>
      <c r="E6" s="18">
        <v>876</v>
      </c>
      <c r="F6" s="20">
        <f>E6/C6</f>
        <v>0.98871331828442433</v>
      </c>
      <c r="G6" s="17">
        <v>326</v>
      </c>
      <c r="H6" s="19">
        <f t="shared" ref="H6:H24" si="0">G6/E6</f>
        <v>0.37214611872146119</v>
      </c>
      <c r="I6" s="20">
        <f>H6-'1995'!H6</f>
        <v>8.2317456327761773E-3</v>
      </c>
      <c r="J6" s="17">
        <v>402</v>
      </c>
      <c r="K6" s="19">
        <f t="shared" ref="K6:K24" si="1">J6/E6</f>
        <v>0.4589041095890411</v>
      </c>
      <c r="L6" s="20">
        <f>K6-'1995'!K6</f>
        <v>-4.5683046374261627E-2</v>
      </c>
      <c r="M6" s="17">
        <v>78</v>
      </c>
      <c r="N6" s="19">
        <f>M6/$E6</f>
        <v>8.9041095890410954E-2</v>
      </c>
      <c r="O6" s="20">
        <f>N6-'1995'!N6</f>
        <v>2.8898384371552649E-2</v>
      </c>
      <c r="P6" s="17">
        <v>32</v>
      </c>
      <c r="Q6" s="19">
        <f>P6/$E6</f>
        <v>3.6529680365296802E-2</v>
      </c>
      <c r="R6" s="20">
        <f>Q6-'1995'!Q6</f>
        <v>-3.1767975088321951E-2</v>
      </c>
      <c r="S6" s="17">
        <f>V6+Y6+AB6+AE6+AH6</f>
        <v>38</v>
      </c>
      <c r="T6" s="19">
        <f t="shared" ref="T6:T24" si="2">S6/$E6</f>
        <v>4.3378995433789952E-2</v>
      </c>
      <c r="U6" s="19">
        <f>T6-'1995'!T6</f>
        <v>4.0320891458254786E-2</v>
      </c>
      <c r="V6" s="98">
        <v>1</v>
      </c>
      <c r="W6" s="19">
        <f t="shared" ref="W6:W24" si="3">V6/$E6</f>
        <v>1.1415525114155251E-3</v>
      </c>
      <c r="X6" s="20">
        <f>W6-'1995'!W6</f>
        <v>-1.9165514641196432E-3</v>
      </c>
      <c r="Y6" s="17">
        <v>14</v>
      </c>
      <c r="Z6" s="19">
        <f>Y6/$E6</f>
        <v>1.5981735159817351E-2</v>
      </c>
      <c r="AA6" s="20"/>
      <c r="AB6" s="17">
        <v>6</v>
      </c>
      <c r="AC6" s="19">
        <f t="shared" ref="AC6:AC24" si="4">AB6/$E6</f>
        <v>6.8493150684931503E-3</v>
      </c>
      <c r="AD6" s="20"/>
      <c r="AE6" s="17">
        <v>14</v>
      </c>
      <c r="AF6" s="19">
        <f t="shared" ref="AF6:AF24" si="5">AE6/$E6</f>
        <v>1.5981735159817351E-2</v>
      </c>
      <c r="AG6" s="20"/>
      <c r="AH6" s="17">
        <v>3</v>
      </c>
      <c r="AI6" s="19">
        <f t="shared" ref="AI6:AI24" si="6">AH6/$E6</f>
        <v>3.4246575342465752E-3</v>
      </c>
      <c r="AJ6" s="20"/>
    </row>
    <row r="7" spans="1:36" x14ac:dyDescent="0.2">
      <c r="A7" s="21" t="str">
        <f>'1995'!A7</f>
        <v>002-Beverungen</v>
      </c>
      <c r="B7" s="22">
        <v>1834</v>
      </c>
      <c r="C7" s="23">
        <v>811</v>
      </c>
      <c r="D7" s="24">
        <f>C7/B7</f>
        <v>0.44220283533260635</v>
      </c>
      <c r="E7" s="23">
        <v>800</v>
      </c>
      <c r="F7" s="25">
        <f>E7/C7</f>
        <v>0.98643649815043155</v>
      </c>
      <c r="G7" s="22">
        <v>316</v>
      </c>
      <c r="H7" s="24">
        <f t="shared" si="0"/>
        <v>0.39500000000000002</v>
      </c>
      <c r="I7" s="25">
        <f>H7-'1995'!H7</f>
        <v>-1.6597077244258629E-3</v>
      </c>
      <c r="J7" s="22">
        <v>357</v>
      </c>
      <c r="K7" s="24">
        <f t="shared" si="1"/>
        <v>0.44624999999999998</v>
      </c>
      <c r="L7" s="25">
        <f>K7-'1995'!K7</f>
        <v>4.7051148225469297E-3</v>
      </c>
      <c r="M7" s="22">
        <v>72</v>
      </c>
      <c r="N7" s="24">
        <f t="shared" ref="N7:N24" si="7">M7/E7</f>
        <v>0.09</v>
      </c>
      <c r="O7" s="25">
        <f>N7-'1995'!N7</f>
        <v>2.4237995824634651E-2</v>
      </c>
      <c r="P7" s="22">
        <v>33</v>
      </c>
      <c r="Q7" s="24">
        <f t="shared" ref="Q7:Q24" si="8">P7/E7</f>
        <v>4.1250000000000002E-2</v>
      </c>
      <c r="R7" s="25">
        <f>Q7-'1995'!Q7</f>
        <v>-3.5994258872651348E-2</v>
      </c>
      <c r="S7" s="22">
        <f t="shared" ref="S7:S24" si="9">V7+Y7+AB7+AE7+AH7</f>
        <v>22</v>
      </c>
      <c r="T7" s="24">
        <f t="shared" si="2"/>
        <v>2.75E-2</v>
      </c>
      <c r="U7" s="24">
        <f>T7-'1995'!T7</f>
        <v>8.710855949895617E-3</v>
      </c>
      <c r="V7" s="99">
        <v>0</v>
      </c>
      <c r="W7" s="24">
        <f t="shared" si="3"/>
        <v>0</v>
      </c>
      <c r="X7" s="25">
        <f>W7-'1995'!W7</f>
        <v>-9.3945720250521916E-3</v>
      </c>
      <c r="Y7" s="22">
        <v>12</v>
      </c>
      <c r="Z7" s="24">
        <f t="shared" ref="Z7:Z24" si="10">Y7/$E7</f>
        <v>1.4999999999999999E-2</v>
      </c>
      <c r="AA7" s="25"/>
      <c r="AB7" s="22">
        <v>1</v>
      </c>
      <c r="AC7" s="24">
        <f t="shared" si="4"/>
        <v>1.25E-3</v>
      </c>
      <c r="AD7" s="25"/>
      <c r="AE7" s="22">
        <v>7</v>
      </c>
      <c r="AF7" s="24">
        <f t="shared" si="5"/>
        <v>8.7500000000000008E-3</v>
      </c>
      <c r="AG7" s="25"/>
      <c r="AH7" s="22">
        <v>2</v>
      </c>
      <c r="AI7" s="24">
        <f t="shared" si="6"/>
        <v>2.5000000000000001E-3</v>
      </c>
      <c r="AJ7" s="25"/>
    </row>
    <row r="8" spans="1:36" x14ac:dyDescent="0.2">
      <c r="A8" s="21" t="str">
        <f>'1995'!A8</f>
        <v>003-Beverungen</v>
      </c>
      <c r="B8" s="22">
        <v>1535</v>
      </c>
      <c r="C8" s="23">
        <v>737</v>
      </c>
      <c r="D8" s="24">
        <f>C8/B8</f>
        <v>0.48013029315960915</v>
      </c>
      <c r="E8" s="23">
        <v>726</v>
      </c>
      <c r="F8" s="25">
        <f>E8/C8</f>
        <v>0.9850746268656716</v>
      </c>
      <c r="G8" s="22">
        <v>309</v>
      </c>
      <c r="H8" s="24">
        <f t="shared" si="0"/>
        <v>0.42561983471074383</v>
      </c>
      <c r="I8" s="25">
        <f>H8-'1995'!H8</f>
        <v>-4.4762165165774248E-3</v>
      </c>
      <c r="J8" s="22">
        <v>322</v>
      </c>
      <c r="K8" s="24">
        <f t="shared" si="1"/>
        <v>0.44352617079889806</v>
      </c>
      <c r="L8" s="25">
        <f>K8-'1995'!K8</f>
        <v>7.0267044168276227E-3</v>
      </c>
      <c r="M8" s="22">
        <v>62</v>
      </c>
      <c r="N8" s="24">
        <f t="shared" si="7"/>
        <v>8.5399449035812675E-2</v>
      </c>
      <c r="O8" s="25">
        <f>N8-'1995'!N8</f>
        <v>2.1365297488320681E-2</v>
      </c>
      <c r="P8" s="22">
        <v>14</v>
      </c>
      <c r="Q8" s="24">
        <f t="shared" si="8"/>
        <v>1.928374655647383E-2</v>
      </c>
      <c r="R8" s="25">
        <f>Q8-'1995'!Q8</f>
        <v>-4.4750404991018164E-2</v>
      </c>
      <c r="S8" s="22">
        <f t="shared" si="9"/>
        <v>19</v>
      </c>
      <c r="T8" s="24">
        <f t="shared" si="2"/>
        <v>2.6170798898071626E-2</v>
      </c>
      <c r="U8" s="24">
        <f>T8-'1995'!T8</f>
        <v>2.0834619602447292E-2</v>
      </c>
      <c r="V8" s="99">
        <v>2</v>
      </c>
      <c r="W8" s="24">
        <f t="shared" si="3"/>
        <v>2.7548209366391185E-3</v>
      </c>
      <c r="X8" s="25">
        <f>W8-'1995'!W8</f>
        <v>-1.5141224998603481E-3</v>
      </c>
      <c r="Y8" s="22">
        <v>6</v>
      </c>
      <c r="Z8" s="24">
        <f t="shared" si="10"/>
        <v>8.2644628099173556E-3</v>
      </c>
      <c r="AA8" s="25"/>
      <c r="AB8" s="22">
        <v>3</v>
      </c>
      <c r="AC8" s="24">
        <f t="shared" si="4"/>
        <v>4.1322314049586778E-3</v>
      </c>
      <c r="AD8" s="25"/>
      <c r="AE8" s="22">
        <v>7</v>
      </c>
      <c r="AF8" s="24">
        <f t="shared" si="5"/>
        <v>9.6418732782369149E-3</v>
      </c>
      <c r="AG8" s="25"/>
      <c r="AH8" s="22">
        <v>1</v>
      </c>
      <c r="AI8" s="24">
        <f t="shared" si="6"/>
        <v>1.3774104683195593E-3</v>
      </c>
      <c r="AJ8" s="25"/>
    </row>
    <row r="9" spans="1:36" s="2" customFormat="1" x14ac:dyDescent="0.2">
      <c r="A9" s="26" t="str">
        <f>'1995'!A9</f>
        <v>300-Kernstadt</v>
      </c>
      <c r="B9" s="27">
        <f>SUM(B6:B8)</f>
        <v>5340</v>
      </c>
      <c r="C9" s="28">
        <f>SUM(C6:C8)</f>
        <v>2434</v>
      </c>
      <c r="D9" s="29">
        <f>C9/B9</f>
        <v>0.4558052434456929</v>
      </c>
      <c r="E9" s="28">
        <f>SUM(E6:E8)</f>
        <v>2402</v>
      </c>
      <c r="F9" s="30">
        <f>E9/C9</f>
        <v>0.98685291700903865</v>
      </c>
      <c r="G9" s="28">
        <f>SUM(G6:G8)</f>
        <v>951</v>
      </c>
      <c r="H9" s="29">
        <f t="shared" si="0"/>
        <v>0.39592006661115736</v>
      </c>
      <c r="I9" s="30">
        <f>H9-'1995'!H9</f>
        <v>-4.6379987006656131E-4</v>
      </c>
      <c r="J9" s="27">
        <f>SUM(J6:J8)</f>
        <v>1081</v>
      </c>
      <c r="K9" s="29">
        <f t="shared" si="1"/>
        <v>0.45004163197335556</v>
      </c>
      <c r="L9" s="30">
        <f>K9-'1995'!K9</f>
        <v>-1.1363096816630558E-2</v>
      </c>
      <c r="M9" s="27">
        <f>SUM(M6:M8)</f>
        <v>212</v>
      </c>
      <c r="N9" s="29">
        <f t="shared" si="7"/>
        <v>8.8259783513738546E-2</v>
      </c>
      <c r="O9" s="30">
        <f>N9-'1995'!N9</f>
        <v>2.4977446935157188E-2</v>
      </c>
      <c r="P9" s="27">
        <f>SUM(P6:P8)</f>
        <v>79</v>
      </c>
      <c r="Q9" s="29">
        <f t="shared" si="8"/>
        <v>3.2889258950874273E-2</v>
      </c>
      <c r="R9" s="30">
        <f>Q9-'1995'!Q9</f>
        <v>-3.699947540239415E-2</v>
      </c>
      <c r="S9" s="27">
        <f t="shared" si="9"/>
        <v>79</v>
      </c>
      <c r="T9" s="29">
        <f t="shared" si="2"/>
        <v>3.2889258950874273E-2</v>
      </c>
      <c r="U9" s="29">
        <f>T9-'1995'!T9</f>
        <v>2.3848925153934077E-2</v>
      </c>
      <c r="V9" s="100">
        <f>SUM(V6:V8)</f>
        <v>3</v>
      </c>
      <c r="W9" s="29">
        <f t="shared" si="3"/>
        <v>1.2489592006661116E-3</v>
      </c>
      <c r="X9" s="30">
        <f>W9-'1995'!W9</f>
        <v>-4.3143231359124698E-3</v>
      </c>
      <c r="Y9" s="27">
        <f>SUM(Y6:Y8)</f>
        <v>32</v>
      </c>
      <c r="Z9" s="29">
        <f t="shared" si="10"/>
        <v>1.3322231473771857E-2</v>
      </c>
      <c r="AA9" s="30"/>
      <c r="AB9" s="27">
        <f>SUM(AB6:AB8)</f>
        <v>10</v>
      </c>
      <c r="AC9" s="29">
        <f t="shared" si="4"/>
        <v>4.163197335553705E-3</v>
      </c>
      <c r="AD9" s="30"/>
      <c r="AE9" s="27">
        <f>SUM(AE6:AE8)</f>
        <v>28</v>
      </c>
      <c r="AF9" s="29">
        <f t="shared" si="5"/>
        <v>1.1656952539550375E-2</v>
      </c>
      <c r="AG9" s="30"/>
      <c r="AH9" s="27">
        <f>SUM(AH6:AH8)</f>
        <v>6</v>
      </c>
      <c r="AI9" s="29">
        <f t="shared" si="6"/>
        <v>2.4979184013322231E-3</v>
      </c>
      <c r="AJ9" s="30"/>
    </row>
    <row r="10" spans="1:36" x14ac:dyDescent="0.2">
      <c r="A10" s="21" t="str">
        <f>'1995'!A10</f>
        <v>004-Amelunxen</v>
      </c>
      <c r="B10" s="22">
        <v>991</v>
      </c>
      <c r="C10" s="23">
        <v>593</v>
      </c>
      <c r="D10" s="24">
        <f t="shared" ref="D10:D24" si="11">C10/B10</f>
        <v>0.59838546922300706</v>
      </c>
      <c r="E10" s="23">
        <v>591</v>
      </c>
      <c r="F10" s="25">
        <f t="shared" ref="F10:F24" si="12">E10/C10</f>
        <v>0.99662731871838106</v>
      </c>
      <c r="G10" s="22">
        <v>223</v>
      </c>
      <c r="H10" s="24">
        <f t="shared" si="0"/>
        <v>0.37732656514382401</v>
      </c>
      <c r="I10" s="25">
        <f>H10-'1995'!H10</f>
        <v>-7.3962833136978268E-2</v>
      </c>
      <c r="J10" s="22">
        <v>291</v>
      </c>
      <c r="K10" s="24">
        <f t="shared" si="1"/>
        <v>0.49238578680203043</v>
      </c>
      <c r="L10" s="25">
        <f>K10-'1995'!K10</f>
        <v>2.6769740956758215E-2</v>
      </c>
      <c r="M10" s="22">
        <v>50</v>
      </c>
      <c r="N10" s="24">
        <f t="shared" si="7"/>
        <v>8.4602368866328256E-2</v>
      </c>
      <c r="O10" s="25">
        <f>N10-'1995'!N10</f>
        <v>5.0218414711600462E-2</v>
      </c>
      <c r="P10" s="22">
        <v>16</v>
      </c>
      <c r="Q10" s="24">
        <f t="shared" si="8"/>
        <v>2.7072758037225041E-2</v>
      </c>
      <c r="R10" s="25">
        <f>Q10-'1995'!Q10</f>
        <v>-8.7438608739497416E-3</v>
      </c>
      <c r="S10" s="22">
        <f t="shared" si="9"/>
        <v>11</v>
      </c>
      <c r="T10" s="24">
        <f t="shared" si="2"/>
        <v>1.8612521150592216E-2</v>
      </c>
      <c r="U10" s="24">
        <f>T10-'1995'!T10</f>
        <v>5.7185383425692928E-3</v>
      </c>
      <c r="V10" s="99">
        <v>2</v>
      </c>
      <c r="W10" s="24">
        <f t="shared" si="3"/>
        <v>3.3840947546531302E-3</v>
      </c>
      <c r="X10" s="25">
        <f>W10-'1995'!W10</f>
        <v>5.1876524175914745E-4</v>
      </c>
      <c r="Y10" s="22">
        <v>3</v>
      </c>
      <c r="Z10" s="24">
        <f t="shared" si="10"/>
        <v>5.076142131979695E-3</v>
      </c>
      <c r="AA10" s="25"/>
      <c r="AB10" s="22">
        <v>4</v>
      </c>
      <c r="AC10" s="24">
        <f t="shared" si="4"/>
        <v>6.7681895093062603E-3</v>
      </c>
      <c r="AD10" s="25"/>
      <c r="AE10" s="22">
        <v>2</v>
      </c>
      <c r="AF10" s="24">
        <f t="shared" si="5"/>
        <v>3.3840947546531302E-3</v>
      </c>
      <c r="AG10" s="25"/>
      <c r="AH10" s="22">
        <v>0</v>
      </c>
      <c r="AI10" s="24">
        <f t="shared" si="6"/>
        <v>0</v>
      </c>
      <c r="AJ10" s="25"/>
    </row>
    <row r="11" spans="1:36" x14ac:dyDescent="0.2">
      <c r="A11" s="21" t="str">
        <f>'1995'!A11</f>
        <v>005-Blankenau</v>
      </c>
      <c r="B11" s="22">
        <v>261</v>
      </c>
      <c r="C11" s="23">
        <v>149</v>
      </c>
      <c r="D11" s="24">
        <f t="shared" si="11"/>
        <v>0.57088122605363989</v>
      </c>
      <c r="E11" s="23">
        <v>147</v>
      </c>
      <c r="F11" s="25">
        <f t="shared" si="12"/>
        <v>0.98657718120805371</v>
      </c>
      <c r="G11" s="22">
        <v>66</v>
      </c>
      <c r="H11" s="24">
        <f t="shared" si="0"/>
        <v>0.44897959183673469</v>
      </c>
      <c r="I11" s="25">
        <f>H11-'1995'!H11</f>
        <v>5.1293244570555507E-3</v>
      </c>
      <c r="J11" s="22">
        <v>68</v>
      </c>
      <c r="K11" s="24">
        <f t="shared" si="1"/>
        <v>0.46258503401360546</v>
      </c>
      <c r="L11" s="25">
        <f>K11-'1995'!K11</f>
        <v>2.6919858852632039E-3</v>
      </c>
      <c r="M11" s="22">
        <v>7</v>
      </c>
      <c r="N11" s="24">
        <f t="shared" si="7"/>
        <v>4.7619047619047616E-2</v>
      </c>
      <c r="O11" s="25">
        <f>N11-'1995'!N11</f>
        <v>-5.0929462694168648E-4</v>
      </c>
      <c r="P11" s="22">
        <v>4</v>
      </c>
      <c r="Q11" s="24">
        <f t="shared" si="8"/>
        <v>2.7210884353741496E-2</v>
      </c>
      <c r="R11" s="25">
        <f>Q11-'1995'!Q11</f>
        <v>-4.874677143584711E-3</v>
      </c>
      <c r="S11" s="22">
        <f t="shared" si="9"/>
        <v>2</v>
      </c>
      <c r="T11" s="24">
        <f t="shared" si="2"/>
        <v>1.3605442176870748E-2</v>
      </c>
      <c r="U11" s="24">
        <f>T11-'1995'!T11</f>
        <v>-2.4373385717923555E-3</v>
      </c>
      <c r="V11" s="99">
        <v>0</v>
      </c>
      <c r="W11" s="24">
        <f t="shared" si="3"/>
        <v>0</v>
      </c>
      <c r="X11" s="25">
        <f>W11-'1995'!W11</f>
        <v>0</v>
      </c>
      <c r="Y11" s="22">
        <v>1</v>
      </c>
      <c r="Z11" s="24">
        <f t="shared" si="10"/>
        <v>6.8027210884353739E-3</v>
      </c>
      <c r="AA11" s="25"/>
      <c r="AB11" s="22">
        <v>0</v>
      </c>
      <c r="AC11" s="24">
        <f t="shared" si="4"/>
        <v>0</v>
      </c>
      <c r="AD11" s="25"/>
      <c r="AE11" s="22">
        <v>1</v>
      </c>
      <c r="AF11" s="24">
        <f t="shared" si="5"/>
        <v>6.8027210884353739E-3</v>
      </c>
      <c r="AG11" s="25"/>
      <c r="AH11" s="22">
        <v>0</v>
      </c>
      <c r="AI11" s="24">
        <f t="shared" si="6"/>
        <v>0</v>
      </c>
      <c r="AJ11" s="25"/>
    </row>
    <row r="12" spans="1:36" x14ac:dyDescent="0.2">
      <c r="A12" s="21" t="str">
        <f>'1995'!A12</f>
        <v>006-Dalhausen</v>
      </c>
      <c r="B12" s="22">
        <v>1661</v>
      </c>
      <c r="C12" s="23">
        <v>1020</v>
      </c>
      <c r="D12" s="24">
        <f t="shared" si="11"/>
        <v>0.61408789885611081</v>
      </c>
      <c r="E12" s="23">
        <v>994</v>
      </c>
      <c r="F12" s="25">
        <f t="shared" si="12"/>
        <v>0.97450980392156861</v>
      </c>
      <c r="G12" s="22">
        <v>343</v>
      </c>
      <c r="H12" s="24">
        <f t="shared" si="0"/>
        <v>0.34507042253521125</v>
      </c>
      <c r="I12" s="25">
        <f>H12-'1995'!H12</f>
        <v>-5.5487725112283726E-3</v>
      </c>
      <c r="J12" s="22">
        <v>557</v>
      </c>
      <c r="K12" s="24">
        <f t="shared" si="1"/>
        <v>0.56036217303822933</v>
      </c>
      <c r="L12" s="25">
        <f>K12-'1995'!K12</f>
        <v>-1.2393244918426971E-2</v>
      </c>
      <c r="M12" s="22">
        <v>42</v>
      </c>
      <c r="N12" s="24">
        <f t="shared" si="7"/>
        <v>4.2253521126760563E-2</v>
      </c>
      <c r="O12" s="25">
        <f>N12-'1995'!N12</f>
        <v>2.4451663541621243E-2</v>
      </c>
      <c r="P12" s="22">
        <v>19</v>
      </c>
      <c r="Q12" s="24">
        <f t="shared" si="8"/>
        <v>1.9114688128772636E-2</v>
      </c>
      <c r="R12" s="25">
        <f>Q12-'1995'!Q12</f>
        <v>-2.7324940354199502E-2</v>
      </c>
      <c r="S12" s="22">
        <f t="shared" si="9"/>
        <v>33</v>
      </c>
      <c r="T12" s="24">
        <f t="shared" si="2"/>
        <v>3.3199195171026159E-2</v>
      </c>
      <c r="U12" s="24">
        <f>T12-'1995'!T12</f>
        <v>2.0815294242233589E-2</v>
      </c>
      <c r="V12" s="99">
        <v>3</v>
      </c>
      <c r="W12" s="24">
        <f t="shared" si="3"/>
        <v>3.0181086519114686E-3</v>
      </c>
      <c r="X12" s="25">
        <f>W12-'1995'!W12</f>
        <v>-3.1738418124848166E-3</v>
      </c>
      <c r="Y12" s="22">
        <v>15</v>
      </c>
      <c r="Z12" s="24">
        <f t="shared" si="10"/>
        <v>1.5090543259557344E-2</v>
      </c>
      <c r="AA12" s="25"/>
      <c r="AB12" s="22">
        <v>8</v>
      </c>
      <c r="AC12" s="24">
        <f t="shared" si="4"/>
        <v>8.0482897384305842E-3</v>
      </c>
      <c r="AD12" s="25"/>
      <c r="AE12" s="22">
        <v>4</v>
      </c>
      <c r="AF12" s="24">
        <f t="shared" si="5"/>
        <v>4.0241448692152921E-3</v>
      </c>
      <c r="AG12" s="25"/>
      <c r="AH12" s="22">
        <v>3</v>
      </c>
      <c r="AI12" s="24">
        <f t="shared" si="6"/>
        <v>3.0181086519114686E-3</v>
      </c>
      <c r="AJ12" s="25"/>
    </row>
    <row r="13" spans="1:36" x14ac:dyDescent="0.2">
      <c r="A13" s="21" t="str">
        <f>'1995'!A13</f>
        <v>007-Drenke</v>
      </c>
      <c r="B13" s="22">
        <v>290</v>
      </c>
      <c r="C13" s="23">
        <v>198</v>
      </c>
      <c r="D13" s="24">
        <f t="shared" si="11"/>
        <v>0.6827586206896552</v>
      </c>
      <c r="E13" s="23">
        <v>196</v>
      </c>
      <c r="F13" s="25">
        <f t="shared" si="12"/>
        <v>0.98989898989898994</v>
      </c>
      <c r="G13" s="22">
        <v>73</v>
      </c>
      <c r="H13" s="24">
        <f t="shared" si="0"/>
        <v>0.37244897959183676</v>
      </c>
      <c r="I13" s="25">
        <f>H13-'1995'!H13</f>
        <v>-1.6152056677593285E-2</v>
      </c>
      <c r="J13" s="22">
        <v>97</v>
      </c>
      <c r="K13" s="24">
        <f t="shared" si="1"/>
        <v>0.49489795918367346</v>
      </c>
      <c r="L13" s="25">
        <f>K13-'1995'!K13</f>
        <v>7.8513270593211226E-3</v>
      </c>
      <c r="M13" s="22">
        <v>14</v>
      </c>
      <c r="N13" s="24">
        <f t="shared" si="7"/>
        <v>7.1428571428571425E-2</v>
      </c>
      <c r="O13" s="25">
        <f>N13-'1995'!N13</f>
        <v>-1.6654330125832714E-2</v>
      </c>
      <c r="P13" s="22">
        <v>4</v>
      </c>
      <c r="Q13" s="24">
        <f t="shared" si="8"/>
        <v>2.0408163265306121E-2</v>
      </c>
      <c r="R13" s="25">
        <f>Q13-'1995'!Q13</f>
        <v>-1.5861266786507348E-2</v>
      </c>
      <c r="S13" s="22">
        <f t="shared" si="9"/>
        <v>8</v>
      </c>
      <c r="T13" s="24">
        <f t="shared" si="2"/>
        <v>4.0816326530612242E-2</v>
      </c>
      <c r="U13" s="24">
        <f>T13-'1995'!T13</f>
        <v>4.0816326530612242E-2</v>
      </c>
      <c r="V13" s="99">
        <v>0</v>
      </c>
      <c r="W13" s="24">
        <f t="shared" si="3"/>
        <v>0</v>
      </c>
      <c r="X13" s="25">
        <f>W13-'1995'!W13</f>
        <v>0</v>
      </c>
      <c r="Y13" s="22">
        <v>4</v>
      </c>
      <c r="Z13" s="24">
        <f t="shared" si="10"/>
        <v>2.0408163265306121E-2</v>
      </c>
      <c r="AA13" s="25"/>
      <c r="AB13" s="22">
        <v>1</v>
      </c>
      <c r="AC13" s="24">
        <f t="shared" si="4"/>
        <v>5.1020408163265302E-3</v>
      </c>
      <c r="AD13" s="25"/>
      <c r="AE13" s="22">
        <v>2</v>
      </c>
      <c r="AF13" s="24">
        <f t="shared" si="5"/>
        <v>1.020408163265306E-2</v>
      </c>
      <c r="AG13" s="25"/>
      <c r="AH13" s="22">
        <v>1</v>
      </c>
      <c r="AI13" s="24">
        <f t="shared" si="6"/>
        <v>5.1020408163265302E-3</v>
      </c>
      <c r="AJ13" s="25"/>
    </row>
    <row r="14" spans="1:36" x14ac:dyDescent="0.2">
      <c r="A14" s="21" t="str">
        <f>'1995'!A14</f>
        <v>008-Haarbrück</v>
      </c>
      <c r="B14" s="22">
        <v>460</v>
      </c>
      <c r="C14" s="23">
        <v>289</v>
      </c>
      <c r="D14" s="24">
        <f t="shared" si="11"/>
        <v>0.62826086956521743</v>
      </c>
      <c r="E14" s="23">
        <v>280</v>
      </c>
      <c r="F14" s="25">
        <f t="shared" si="12"/>
        <v>0.96885813148788924</v>
      </c>
      <c r="G14" s="22">
        <v>73</v>
      </c>
      <c r="H14" s="24">
        <f t="shared" si="0"/>
        <v>0.26071428571428573</v>
      </c>
      <c r="I14" s="25">
        <f>H14-'1995'!H14</f>
        <v>-2.0088006549324577E-2</v>
      </c>
      <c r="J14" s="22">
        <v>161</v>
      </c>
      <c r="K14" s="24">
        <f t="shared" si="1"/>
        <v>0.57499999999999996</v>
      </c>
      <c r="L14" s="25">
        <f>K14-'1995'!K14</f>
        <v>-2.958452722063043E-2</v>
      </c>
      <c r="M14" s="22">
        <v>21</v>
      </c>
      <c r="N14" s="24">
        <f t="shared" si="7"/>
        <v>7.4999999999999997E-2</v>
      </c>
      <c r="O14" s="25">
        <f>N14-'1995'!N14</f>
        <v>3.2020057306590258E-2</v>
      </c>
      <c r="P14" s="22">
        <v>14</v>
      </c>
      <c r="Q14" s="24">
        <f t="shared" si="8"/>
        <v>0.05</v>
      </c>
      <c r="R14" s="25">
        <f>Q14-'1995'!Q14</f>
        <v>-1.0171919770773634E-2</v>
      </c>
      <c r="S14" s="22">
        <f t="shared" si="9"/>
        <v>11</v>
      </c>
      <c r="T14" s="24">
        <f t="shared" si="2"/>
        <v>3.9285714285714285E-2</v>
      </c>
      <c r="U14" s="24">
        <f>T14-'1995'!T14</f>
        <v>2.7824396234138356E-2</v>
      </c>
      <c r="V14" s="99">
        <v>0</v>
      </c>
      <c r="W14" s="24">
        <f t="shared" si="3"/>
        <v>0</v>
      </c>
      <c r="X14" s="25">
        <f>W14-'1995'!W14</f>
        <v>-2.8653295128939827E-3</v>
      </c>
      <c r="Y14" s="22">
        <v>6</v>
      </c>
      <c r="Z14" s="24">
        <f t="shared" si="10"/>
        <v>2.1428571428571429E-2</v>
      </c>
      <c r="AA14" s="25"/>
      <c r="AB14" s="22">
        <v>5</v>
      </c>
      <c r="AC14" s="24">
        <f t="shared" si="4"/>
        <v>1.7857142857142856E-2</v>
      </c>
      <c r="AD14" s="25"/>
      <c r="AE14" s="22">
        <v>0</v>
      </c>
      <c r="AF14" s="24">
        <f t="shared" si="5"/>
        <v>0</v>
      </c>
      <c r="AG14" s="25"/>
      <c r="AH14" s="22">
        <v>0</v>
      </c>
      <c r="AI14" s="24">
        <f t="shared" si="6"/>
        <v>0</v>
      </c>
      <c r="AJ14" s="25"/>
    </row>
    <row r="15" spans="1:36" x14ac:dyDescent="0.2">
      <c r="A15" s="21" t="str">
        <f>'1995'!A15</f>
        <v>009-Herstelle</v>
      </c>
      <c r="B15" s="22">
        <v>870</v>
      </c>
      <c r="C15" s="23">
        <v>467</v>
      </c>
      <c r="D15" s="24">
        <f t="shared" si="11"/>
        <v>0.5367816091954023</v>
      </c>
      <c r="E15" s="23">
        <v>458</v>
      </c>
      <c r="F15" s="25">
        <f t="shared" si="12"/>
        <v>0.98072805139186292</v>
      </c>
      <c r="G15" s="22">
        <v>163</v>
      </c>
      <c r="H15" s="24">
        <f t="shared" si="0"/>
        <v>0.35589519650655022</v>
      </c>
      <c r="I15" s="25">
        <f>H15-'1995'!H15</f>
        <v>-1.2525856125028711E-2</v>
      </c>
      <c r="J15" s="22">
        <v>238</v>
      </c>
      <c r="K15" s="24">
        <f t="shared" si="1"/>
        <v>0.51965065502183405</v>
      </c>
      <c r="L15" s="25">
        <f>K15-'1995'!K15</f>
        <v>2.1067953727111899E-3</v>
      </c>
      <c r="M15" s="22">
        <v>33</v>
      </c>
      <c r="N15" s="24">
        <f t="shared" si="7"/>
        <v>7.2052401746724892E-2</v>
      </c>
      <c r="O15" s="25">
        <f>N15-'1995'!N15</f>
        <v>4.0473454378303839E-2</v>
      </c>
      <c r="P15" s="22">
        <v>13</v>
      </c>
      <c r="Q15" s="24">
        <f t="shared" si="8"/>
        <v>2.8384279475982533E-2</v>
      </c>
      <c r="R15" s="25">
        <f>Q15-'1995'!Q15</f>
        <v>-4.7054317015245539E-2</v>
      </c>
      <c r="S15" s="22">
        <f t="shared" si="9"/>
        <v>11</v>
      </c>
      <c r="T15" s="24">
        <f t="shared" si="2"/>
        <v>2.4017467248908297E-2</v>
      </c>
      <c r="U15" s="24">
        <f>T15-'1995'!T15</f>
        <v>1.6999923389259174E-2</v>
      </c>
      <c r="V15" s="99">
        <v>1</v>
      </c>
      <c r="W15" s="24">
        <f t="shared" si="3"/>
        <v>2.1834061135371178E-3</v>
      </c>
      <c r="X15" s="25">
        <f>W15-'1995'!W15</f>
        <v>4.2902014862483706E-4</v>
      </c>
      <c r="Y15" s="22">
        <v>4</v>
      </c>
      <c r="Z15" s="24">
        <f t="shared" si="10"/>
        <v>8.7336244541484712E-3</v>
      </c>
      <c r="AA15" s="25"/>
      <c r="AB15" s="22">
        <v>5</v>
      </c>
      <c r="AC15" s="24">
        <f t="shared" si="4"/>
        <v>1.0917030567685589E-2</v>
      </c>
      <c r="AD15" s="25"/>
      <c r="AE15" s="22">
        <v>1</v>
      </c>
      <c r="AF15" s="24">
        <f t="shared" si="5"/>
        <v>2.1834061135371178E-3</v>
      </c>
      <c r="AG15" s="25"/>
      <c r="AH15" s="22">
        <v>0</v>
      </c>
      <c r="AI15" s="24">
        <f t="shared" si="6"/>
        <v>0</v>
      </c>
      <c r="AJ15" s="25"/>
    </row>
    <row r="16" spans="1:36" x14ac:dyDescent="0.2">
      <c r="A16" s="21" t="str">
        <f>'1995'!A16</f>
        <v>010-Jakobsberg</v>
      </c>
      <c r="B16" s="22">
        <v>230</v>
      </c>
      <c r="C16" s="23">
        <v>125</v>
      </c>
      <c r="D16" s="24">
        <f t="shared" si="11"/>
        <v>0.54347826086956519</v>
      </c>
      <c r="E16" s="23">
        <v>123</v>
      </c>
      <c r="F16" s="25">
        <f t="shared" si="12"/>
        <v>0.98399999999999999</v>
      </c>
      <c r="G16" s="22">
        <v>53</v>
      </c>
      <c r="H16" s="24">
        <f t="shared" si="0"/>
        <v>0.43089430894308944</v>
      </c>
      <c r="I16" s="25">
        <f>H16-'1995'!H16</f>
        <v>0.11574279379157432</v>
      </c>
      <c r="J16" s="22">
        <v>57</v>
      </c>
      <c r="K16" s="24">
        <f t="shared" si="1"/>
        <v>0.46341463414634149</v>
      </c>
      <c r="L16" s="25">
        <f>K16-'1995'!K16</f>
        <v>7.5535846267553608E-2</v>
      </c>
      <c r="M16" s="22">
        <v>6</v>
      </c>
      <c r="N16" s="24">
        <f t="shared" si="7"/>
        <v>4.878048780487805E-2</v>
      </c>
      <c r="O16" s="25">
        <f>N16-'1995'!N16</f>
        <v>-0.12091648189209166</v>
      </c>
      <c r="P16" s="22">
        <v>2</v>
      </c>
      <c r="Q16" s="24">
        <f t="shared" si="8"/>
        <v>1.6260162601626018E-2</v>
      </c>
      <c r="R16" s="25">
        <f>Q16-'1995'!Q16</f>
        <v>-9.2830746489283064E-2</v>
      </c>
      <c r="S16" s="22">
        <f t="shared" si="9"/>
        <v>5</v>
      </c>
      <c r="T16" s="24">
        <f t="shared" si="2"/>
        <v>4.065040650406504E-2</v>
      </c>
      <c r="U16" s="24">
        <f>T16-'1995'!T16</f>
        <v>2.2468588322246859E-2</v>
      </c>
      <c r="V16" s="99">
        <v>0</v>
      </c>
      <c r="W16" s="24">
        <f t="shared" si="3"/>
        <v>0</v>
      </c>
      <c r="X16" s="25">
        <f>W16-'1995'!W16</f>
        <v>0</v>
      </c>
      <c r="Y16" s="22">
        <v>1</v>
      </c>
      <c r="Z16" s="24">
        <f t="shared" si="10"/>
        <v>8.130081300813009E-3</v>
      </c>
      <c r="AA16" s="25"/>
      <c r="AB16" s="22">
        <v>0</v>
      </c>
      <c r="AC16" s="24">
        <f t="shared" si="4"/>
        <v>0</v>
      </c>
      <c r="AD16" s="25"/>
      <c r="AE16" s="22">
        <v>3</v>
      </c>
      <c r="AF16" s="24">
        <f t="shared" si="5"/>
        <v>2.4390243902439025E-2</v>
      </c>
      <c r="AG16" s="25"/>
      <c r="AH16" s="22">
        <v>1</v>
      </c>
      <c r="AI16" s="24">
        <f t="shared" si="6"/>
        <v>8.130081300813009E-3</v>
      </c>
      <c r="AJ16" s="25"/>
    </row>
    <row r="17" spans="1:36" x14ac:dyDescent="0.2">
      <c r="A17" s="21" t="str">
        <f>'1995'!A17</f>
        <v>011-Rothe</v>
      </c>
      <c r="B17" s="22">
        <v>138</v>
      </c>
      <c r="C17" s="23">
        <v>85</v>
      </c>
      <c r="D17" s="24">
        <f t="shared" si="11"/>
        <v>0.61594202898550721</v>
      </c>
      <c r="E17" s="23">
        <v>83</v>
      </c>
      <c r="F17" s="25">
        <f t="shared" si="12"/>
        <v>0.97647058823529409</v>
      </c>
      <c r="G17" s="22">
        <v>18</v>
      </c>
      <c r="H17" s="24">
        <f t="shared" si="0"/>
        <v>0.21686746987951808</v>
      </c>
      <c r="I17" s="25">
        <f>H17-'1995'!H17</f>
        <v>5.1919016271270657E-2</v>
      </c>
      <c r="J17" s="22">
        <v>56</v>
      </c>
      <c r="K17" s="24">
        <f t="shared" si="1"/>
        <v>0.67469879518072284</v>
      </c>
      <c r="L17" s="25">
        <f>K17-'1995'!K17</f>
        <v>-3.6641411004844193E-2</v>
      </c>
      <c r="M17" s="22">
        <v>7</v>
      </c>
      <c r="N17" s="24">
        <f t="shared" si="7"/>
        <v>8.4337349397590355E-2</v>
      </c>
      <c r="O17" s="25">
        <f>N17-'1995'!N17</f>
        <v>5.3409514346043963E-2</v>
      </c>
      <c r="P17" s="22">
        <v>1</v>
      </c>
      <c r="Q17" s="24">
        <f t="shared" si="8"/>
        <v>1.2048192771084338E-2</v>
      </c>
      <c r="R17" s="25">
        <f>Q17-'1995'!Q17</f>
        <v>-7.0426034033039375E-2</v>
      </c>
      <c r="S17" s="22">
        <f t="shared" si="9"/>
        <v>1</v>
      </c>
      <c r="T17" s="24">
        <f t="shared" si="2"/>
        <v>1.2048192771084338E-2</v>
      </c>
      <c r="U17" s="24">
        <f>T17-'1995'!T17</f>
        <v>1.7389144205688743E-3</v>
      </c>
      <c r="V17" s="99">
        <v>0</v>
      </c>
      <c r="W17" s="24">
        <f t="shared" si="3"/>
        <v>0</v>
      </c>
      <c r="X17" s="25">
        <f>W17-'1995'!W17</f>
        <v>-1.0309278350515464E-2</v>
      </c>
      <c r="Y17" s="22">
        <v>1</v>
      </c>
      <c r="Z17" s="24">
        <f t="shared" si="10"/>
        <v>1.2048192771084338E-2</v>
      </c>
      <c r="AA17" s="25"/>
      <c r="AB17" s="22">
        <v>0</v>
      </c>
      <c r="AC17" s="24">
        <f t="shared" si="4"/>
        <v>0</v>
      </c>
      <c r="AD17" s="25"/>
      <c r="AE17" s="22">
        <v>0</v>
      </c>
      <c r="AF17" s="24">
        <f t="shared" si="5"/>
        <v>0</v>
      </c>
      <c r="AG17" s="25"/>
      <c r="AH17" s="22">
        <v>0</v>
      </c>
      <c r="AI17" s="24">
        <f t="shared" si="6"/>
        <v>0</v>
      </c>
      <c r="AJ17" s="25"/>
    </row>
    <row r="18" spans="1:36" x14ac:dyDescent="0.2">
      <c r="A18" s="21" t="str">
        <f>'1995'!A18</f>
        <v>012-Tietelsen</v>
      </c>
      <c r="B18" s="22">
        <v>199</v>
      </c>
      <c r="C18" s="23">
        <v>118</v>
      </c>
      <c r="D18" s="24">
        <f t="shared" si="11"/>
        <v>0.59296482412060303</v>
      </c>
      <c r="E18" s="23">
        <v>118</v>
      </c>
      <c r="F18" s="25">
        <f t="shared" si="12"/>
        <v>1</v>
      </c>
      <c r="G18" s="22">
        <v>22</v>
      </c>
      <c r="H18" s="24">
        <f t="shared" si="0"/>
        <v>0.1864406779661017</v>
      </c>
      <c r="I18" s="25">
        <f>H18-'1995'!H18</f>
        <v>-4.1500498504486533E-2</v>
      </c>
      <c r="J18" s="22">
        <v>87</v>
      </c>
      <c r="K18" s="24">
        <f t="shared" si="1"/>
        <v>0.73728813559322037</v>
      </c>
      <c r="L18" s="25">
        <f>K18-'1995'!K18</f>
        <v>4.6111665004985092E-2</v>
      </c>
      <c r="M18" s="22">
        <v>8</v>
      </c>
      <c r="N18" s="24">
        <f t="shared" si="7"/>
        <v>6.7796610169491525E-2</v>
      </c>
      <c r="O18" s="25">
        <f>N18-'1995'!N18</f>
        <v>4.5737786640079756E-2</v>
      </c>
      <c r="P18" s="22">
        <v>0</v>
      </c>
      <c r="Q18" s="24">
        <f t="shared" si="8"/>
        <v>0</v>
      </c>
      <c r="R18" s="25">
        <f>Q18-'1995'!Q18</f>
        <v>-5.8823529411764705E-2</v>
      </c>
      <c r="S18" s="22">
        <f t="shared" si="9"/>
        <v>1</v>
      </c>
      <c r="T18" s="24">
        <f t="shared" si="2"/>
        <v>8.4745762711864406E-3</v>
      </c>
      <c r="U18" s="24">
        <f>T18-'1995'!T18</f>
        <v>8.4745762711864406E-3</v>
      </c>
      <c r="V18" s="99">
        <v>0</v>
      </c>
      <c r="W18" s="24">
        <f t="shared" si="3"/>
        <v>0</v>
      </c>
      <c r="X18" s="25">
        <f>W18-'1995'!W18</f>
        <v>0</v>
      </c>
      <c r="Y18" s="22">
        <v>1</v>
      </c>
      <c r="Z18" s="24">
        <f t="shared" si="10"/>
        <v>8.4745762711864406E-3</v>
      </c>
      <c r="AA18" s="25"/>
      <c r="AB18" s="22">
        <v>0</v>
      </c>
      <c r="AC18" s="24">
        <f t="shared" si="4"/>
        <v>0</v>
      </c>
      <c r="AD18" s="25"/>
      <c r="AE18" s="22">
        <v>0</v>
      </c>
      <c r="AF18" s="24">
        <f t="shared" si="5"/>
        <v>0</v>
      </c>
      <c r="AG18" s="25"/>
      <c r="AH18" s="22">
        <v>0</v>
      </c>
      <c r="AI18" s="24">
        <f t="shared" si="6"/>
        <v>0</v>
      </c>
      <c r="AJ18" s="25"/>
    </row>
    <row r="19" spans="1:36" x14ac:dyDescent="0.2">
      <c r="A19" s="21" t="str">
        <f>'1995'!A19</f>
        <v>013-Wehrden</v>
      </c>
      <c r="B19" s="22">
        <v>738</v>
      </c>
      <c r="C19" s="23">
        <v>402</v>
      </c>
      <c r="D19" s="24">
        <f t="shared" si="11"/>
        <v>0.54471544715447151</v>
      </c>
      <c r="E19" s="23">
        <v>398</v>
      </c>
      <c r="F19" s="25">
        <f t="shared" si="12"/>
        <v>0.99004975124378114</v>
      </c>
      <c r="G19" s="22">
        <v>114</v>
      </c>
      <c r="H19" s="24">
        <f t="shared" si="0"/>
        <v>0.28643216080402012</v>
      </c>
      <c r="I19" s="25">
        <f>H19-'1995'!H19</f>
        <v>1.7873208838954602E-2</v>
      </c>
      <c r="J19" s="22">
        <v>222</v>
      </c>
      <c r="K19" s="24">
        <f t="shared" si="1"/>
        <v>0.55778894472361806</v>
      </c>
      <c r="L19" s="25">
        <f>K19-'1995'!K19</f>
        <v>-2.2997081477255321E-2</v>
      </c>
      <c r="M19" s="22">
        <v>20</v>
      </c>
      <c r="N19" s="24">
        <f t="shared" si="7"/>
        <v>5.0251256281407038E-2</v>
      </c>
      <c r="O19" s="25">
        <f>N19-'1995'!N19</f>
        <v>2.4050382918961624E-2</v>
      </c>
      <c r="P19" s="22">
        <v>27</v>
      </c>
      <c r="Q19" s="24">
        <f t="shared" si="8"/>
        <v>6.78391959798995E-2</v>
      </c>
      <c r="R19" s="25">
        <f>Q19-'1995'!Q19</f>
        <v>-2.6047266902196567E-2</v>
      </c>
      <c r="S19" s="22">
        <f t="shared" si="9"/>
        <v>15</v>
      </c>
      <c r="T19" s="24">
        <f t="shared" si="2"/>
        <v>3.7688442211055273E-2</v>
      </c>
      <c r="U19" s="24">
        <f>T19-'1995'!T19</f>
        <v>7.120756621535624E-3</v>
      </c>
      <c r="V19" s="99">
        <v>1</v>
      </c>
      <c r="W19" s="24">
        <f t="shared" si="3"/>
        <v>2.5125628140703518E-3</v>
      </c>
      <c r="X19" s="25">
        <f>W19-'1995'!W19</f>
        <v>-1.495468609422659E-2</v>
      </c>
      <c r="Y19" s="22">
        <v>5</v>
      </c>
      <c r="Z19" s="24">
        <f t="shared" si="10"/>
        <v>1.2562814070351759E-2</v>
      </c>
      <c r="AA19" s="25"/>
      <c r="AB19" s="22">
        <v>5</v>
      </c>
      <c r="AC19" s="24">
        <f t="shared" si="4"/>
        <v>1.2562814070351759E-2</v>
      </c>
      <c r="AD19" s="25"/>
      <c r="AE19" s="22">
        <v>3</v>
      </c>
      <c r="AF19" s="24">
        <f t="shared" si="5"/>
        <v>7.537688442211055E-3</v>
      </c>
      <c r="AG19" s="25"/>
      <c r="AH19" s="22">
        <v>1</v>
      </c>
      <c r="AI19" s="24">
        <f t="shared" si="6"/>
        <v>2.5125628140703518E-3</v>
      </c>
      <c r="AJ19" s="25"/>
    </row>
    <row r="20" spans="1:36" x14ac:dyDescent="0.2">
      <c r="A20" s="21" t="str">
        <f>'1995'!A20</f>
        <v>014-Würgassen</v>
      </c>
      <c r="B20" s="22">
        <v>806</v>
      </c>
      <c r="C20" s="23">
        <v>419</v>
      </c>
      <c r="D20" s="24">
        <f t="shared" si="11"/>
        <v>0.51985111662531014</v>
      </c>
      <c r="E20" s="23">
        <v>416</v>
      </c>
      <c r="F20" s="25">
        <f t="shared" si="12"/>
        <v>0.99284009546539376</v>
      </c>
      <c r="G20" s="22">
        <v>174</v>
      </c>
      <c r="H20" s="24">
        <f t="shared" si="0"/>
        <v>0.41826923076923078</v>
      </c>
      <c r="I20" s="25">
        <f>H20-'1995'!H20</f>
        <v>2.0363471606927142E-2</v>
      </c>
      <c r="J20" s="22">
        <v>193</v>
      </c>
      <c r="K20" s="24">
        <f t="shared" si="1"/>
        <v>0.46394230769230771</v>
      </c>
      <c r="L20" s="25">
        <f>K20-'1995'!K20</f>
        <v>3.2093233991140058E-3</v>
      </c>
      <c r="M20" s="22">
        <v>38</v>
      </c>
      <c r="N20" s="24">
        <f t="shared" si="7"/>
        <v>9.1346153846153841E-2</v>
      </c>
      <c r="O20" s="25">
        <f>N20-'1995'!N20</f>
        <v>-8.1302859444220693E-3</v>
      </c>
      <c r="P20" s="22">
        <v>7</v>
      </c>
      <c r="Q20" s="24">
        <f t="shared" si="8"/>
        <v>1.6826923076923076E-2</v>
      </c>
      <c r="R20" s="25">
        <f>Q20-'1995'!Q20</f>
        <v>-1.2841488790441672E-2</v>
      </c>
      <c r="S20" s="22">
        <f t="shared" si="9"/>
        <v>4</v>
      </c>
      <c r="T20" s="24">
        <f t="shared" si="2"/>
        <v>9.6153846153846159E-3</v>
      </c>
      <c r="U20" s="24">
        <f>T20-'1995'!T20</f>
        <v>-2.6010202711773383E-3</v>
      </c>
      <c r="V20" s="99">
        <v>0</v>
      </c>
      <c r="W20" s="24">
        <f t="shared" si="3"/>
        <v>0</v>
      </c>
      <c r="X20" s="25">
        <f>W20-'1995'!W20</f>
        <v>-5.235602094240838E-3</v>
      </c>
      <c r="Y20" s="22">
        <v>2</v>
      </c>
      <c r="Z20" s="24">
        <f t="shared" si="10"/>
        <v>4.807692307692308E-3</v>
      </c>
      <c r="AA20" s="25"/>
      <c r="AB20" s="22">
        <v>0</v>
      </c>
      <c r="AC20" s="24">
        <f t="shared" si="4"/>
        <v>0</v>
      </c>
      <c r="AD20" s="25"/>
      <c r="AE20" s="22">
        <v>2</v>
      </c>
      <c r="AF20" s="24">
        <f t="shared" si="5"/>
        <v>4.807692307692308E-3</v>
      </c>
      <c r="AG20" s="25"/>
      <c r="AH20" s="22">
        <v>0</v>
      </c>
      <c r="AI20" s="24">
        <f t="shared" si="6"/>
        <v>0</v>
      </c>
      <c r="AJ20" s="25"/>
    </row>
    <row r="21" spans="1:36" x14ac:dyDescent="0.2">
      <c r="A21" s="21" t="str">
        <f>'1995'!A21</f>
        <v>100-Briefwahl Kernstadt</v>
      </c>
      <c r="B21" s="22">
        <v>0</v>
      </c>
      <c r="C21" s="23">
        <v>502</v>
      </c>
      <c r="D21" s="24"/>
      <c r="E21" s="23">
        <v>498</v>
      </c>
      <c r="F21" s="25">
        <f t="shared" si="12"/>
        <v>0.99203187250996017</v>
      </c>
      <c r="G21" s="22">
        <v>140</v>
      </c>
      <c r="H21" s="24">
        <f t="shared" si="0"/>
        <v>0.28112449799196787</v>
      </c>
      <c r="I21" s="25">
        <f>H21-'1995'!H21</f>
        <v>5.7007691784085601E-3</v>
      </c>
      <c r="J21" s="22">
        <v>266</v>
      </c>
      <c r="K21" s="24">
        <f t="shared" si="1"/>
        <v>0.53413654618473894</v>
      </c>
      <c r="L21" s="25">
        <f>K21-'1995'!K21</f>
        <v>-5.9083792798311885E-2</v>
      </c>
      <c r="M21" s="22">
        <v>56</v>
      </c>
      <c r="N21" s="24">
        <f t="shared" si="7"/>
        <v>0.11244979919678715</v>
      </c>
      <c r="O21" s="25">
        <f>N21-'1995'!N21</f>
        <v>3.8297256823905793E-2</v>
      </c>
      <c r="P21" s="22">
        <v>20</v>
      </c>
      <c r="Q21" s="24">
        <f t="shared" si="8"/>
        <v>4.0160642570281124E-2</v>
      </c>
      <c r="R21" s="25">
        <f>Q21-'1995'!Q21</f>
        <v>-1.7042747260227351E-2</v>
      </c>
      <c r="S21" s="22">
        <f t="shared" si="9"/>
        <v>16</v>
      </c>
      <c r="T21" s="24">
        <f t="shared" si="2"/>
        <v>3.2128514056224897E-2</v>
      </c>
      <c r="U21" s="24">
        <f>T21-'1995'!T21</f>
        <v>3.2128514056224897E-2</v>
      </c>
      <c r="V21" s="99">
        <v>0</v>
      </c>
      <c r="W21" s="24">
        <f t="shared" si="3"/>
        <v>0</v>
      </c>
      <c r="X21" s="25">
        <f>W21-'1995'!W21</f>
        <v>0</v>
      </c>
      <c r="Y21" s="22">
        <v>2</v>
      </c>
      <c r="Z21" s="24">
        <f t="shared" si="10"/>
        <v>4.0160642570281121E-3</v>
      </c>
      <c r="AA21" s="25"/>
      <c r="AB21" s="22">
        <v>4</v>
      </c>
      <c r="AC21" s="24">
        <f t="shared" si="4"/>
        <v>8.0321285140562242E-3</v>
      </c>
      <c r="AD21" s="25"/>
      <c r="AE21" s="22">
        <v>7</v>
      </c>
      <c r="AF21" s="24">
        <f t="shared" si="5"/>
        <v>1.4056224899598393E-2</v>
      </c>
      <c r="AG21" s="25"/>
      <c r="AH21" s="22">
        <v>3</v>
      </c>
      <c r="AI21" s="24">
        <f t="shared" si="6"/>
        <v>6.024096385542169E-3</v>
      </c>
      <c r="AJ21" s="25"/>
    </row>
    <row r="22" spans="1:36" x14ac:dyDescent="0.2">
      <c r="A22" s="21" t="str">
        <f>'1995'!A22</f>
        <v>200-Briefwahl Ortschaften</v>
      </c>
      <c r="B22" s="22">
        <v>0</v>
      </c>
      <c r="C22" s="23">
        <v>494</v>
      </c>
      <c r="D22" s="24"/>
      <c r="E22" s="23">
        <v>492</v>
      </c>
      <c r="F22" s="25">
        <f t="shared" si="12"/>
        <v>0.99595141700404854</v>
      </c>
      <c r="G22" s="22">
        <v>131</v>
      </c>
      <c r="H22" s="24">
        <f t="shared" si="0"/>
        <v>0.26626016260162599</v>
      </c>
      <c r="I22" s="25">
        <f>H22-'1995'!H22</f>
        <v>3.532795921179549E-2</v>
      </c>
      <c r="J22" s="22">
        <v>283</v>
      </c>
      <c r="K22" s="24">
        <f t="shared" si="1"/>
        <v>0.57520325203252032</v>
      </c>
      <c r="L22" s="25">
        <f>K22-'1995'!K22</f>
        <v>-6.0389968306462705E-2</v>
      </c>
      <c r="M22" s="22">
        <v>38</v>
      </c>
      <c r="N22" s="24">
        <f t="shared" si="7"/>
        <v>7.7235772357723581E-2</v>
      </c>
      <c r="O22" s="25">
        <f>N22-'1995'!N22</f>
        <v>3.6981535069587991E-2</v>
      </c>
      <c r="P22" s="22">
        <v>26</v>
      </c>
      <c r="Q22" s="24">
        <f t="shared" si="8"/>
        <v>5.2845528455284556E-2</v>
      </c>
      <c r="R22" s="25">
        <f>Q22-'1995'!Q22</f>
        <v>-1.7069725782003574E-2</v>
      </c>
      <c r="S22" s="22">
        <f t="shared" si="9"/>
        <v>14</v>
      </c>
      <c r="T22" s="24">
        <f t="shared" si="2"/>
        <v>2.8455284552845527E-2</v>
      </c>
      <c r="U22" s="24">
        <f>T22-'1995'!T22</f>
        <v>5.1501998070828149E-3</v>
      </c>
      <c r="V22" s="99">
        <v>3</v>
      </c>
      <c r="W22" s="24">
        <f t="shared" si="3"/>
        <v>6.0975609756097563E-3</v>
      </c>
      <c r="X22" s="25">
        <f>W22-'1995'!W22</f>
        <v>-2.5837122778007461E-4</v>
      </c>
      <c r="Y22" s="22">
        <v>2</v>
      </c>
      <c r="Z22" s="24">
        <f t="shared" si="10"/>
        <v>4.0650406504065045E-3</v>
      </c>
      <c r="AA22" s="25"/>
      <c r="AB22" s="22">
        <v>2</v>
      </c>
      <c r="AC22" s="24">
        <f t="shared" si="4"/>
        <v>4.0650406504065045E-3</v>
      </c>
      <c r="AD22" s="25"/>
      <c r="AE22" s="22">
        <v>4</v>
      </c>
      <c r="AF22" s="24">
        <f t="shared" si="5"/>
        <v>8.130081300813009E-3</v>
      </c>
      <c r="AG22" s="25"/>
      <c r="AH22" s="22">
        <v>3</v>
      </c>
      <c r="AI22" s="24">
        <f t="shared" si="6"/>
        <v>6.0975609756097563E-3</v>
      </c>
      <c r="AJ22" s="25"/>
    </row>
    <row r="23" spans="1:36" s="2" customFormat="1" x14ac:dyDescent="0.2">
      <c r="A23" s="26" t="str">
        <f>'1995'!A23</f>
        <v>Briefwahl</v>
      </c>
      <c r="B23" s="27">
        <f>B21+B22</f>
        <v>0</v>
      </c>
      <c r="C23" s="28">
        <f>C21+C22</f>
        <v>996</v>
      </c>
      <c r="D23" s="29"/>
      <c r="E23" s="28">
        <f>E21+E22</f>
        <v>990</v>
      </c>
      <c r="F23" s="30">
        <f t="shared" si="12"/>
        <v>0.99397590361445787</v>
      </c>
      <c r="G23" s="28">
        <f>G21+G22</f>
        <v>271</v>
      </c>
      <c r="H23" s="29">
        <f t="shared" si="0"/>
        <v>0.27373737373737372</v>
      </c>
      <c r="I23" s="30">
        <f>H23-'1995'!H23</f>
        <v>2.0559407635678817E-2</v>
      </c>
      <c r="J23" s="27">
        <f>J21+J22</f>
        <v>549</v>
      </c>
      <c r="K23" s="29">
        <f t="shared" si="1"/>
        <v>0.55454545454545456</v>
      </c>
      <c r="L23" s="30">
        <f>K23-'1995'!K23</f>
        <v>-5.9861325115562414E-2</v>
      </c>
      <c r="M23" s="27">
        <f>M21+M22</f>
        <v>94</v>
      </c>
      <c r="N23" s="29">
        <f t="shared" si="7"/>
        <v>9.494949494949495E-2</v>
      </c>
      <c r="O23" s="30">
        <f>N23-'1995'!N23</f>
        <v>3.7746105118986475E-2</v>
      </c>
      <c r="P23" s="27">
        <f>P21+P22</f>
        <v>46</v>
      </c>
      <c r="Q23" s="29">
        <f t="shared" si="8"/>
        <v>4.6464646464646465E-2</v>
      </c>
      <c r="R23" s="30">
        <f>Q23-'1995'!Q23</f>
        <v>-1.7094675569251837E-2</v>
      </c>
      <c r="S23" s="27">
        <f t="shared" si="9"/>
        <v>30</v>
      </c>
      <c r="T23" s="29">
        <f t="shared" si="2"/>
        <v>3.0303030303030304E-2</v>
      </c>
      <c r="U23" s="29">
        <f>T23-'1995'!T23</f>
        <v>1.8650487930148948E-2</v>
      </c>
      <c r="V23" s="100">
        <f>V21+V22</f>
        <v>3</v>
      </c>
      <c r="W23" s="29">
        <f t="shared" si="3"/>
        <v>3.0303030303030303E-3</v>
      </c>
      <c r="X23" s="30">
        <f>W23-'1995'!W23</f>
        <v>-1.4766307139188516E-4</v>
      </c>
      <c r="Y23" s="27">
        <f>Y21+Y22</f>
        <v>4</v>
      </c>
      <c r="Z23" s="29">
        <f t="shared" si="10"/>
        <v>4.0404040404040404E-3</v>
      </c>
      <c r="AA23" s="30"/>
      <c r="AB23" s="27">
        <f>AB21+AB22</f>
        <v>6</v>
      </c>
      <c r="AC23" s="29">
        <f t="shared" si="4"/>
        <v>6.0606060606060606E-3</v>
      </c>
      <c r="AD23" s="30"/>
      <c r="AE23" s="27">
        <f>AE21+AE22</f>
        <v>11</v>
      </c>
      <c r="AF23" s="29">
        <f t="shared" si="5"/>
        <v>1.1111111111111112E-2</v>
      </c>
      <c r="AG23" s="30"/>
      <c r="AH23" s="27">
        <f>AH21+AH22</f>
        <v>6</v>
      </c>
      <c r="AI23" s="29">
        <f t="shared" si="6"/>
        <v>6.0606060606060606E-3</v>
      </c>
      <c r="AJ23" s="30"/>
    </row>
    <row r="24" spans="1:36" s="2" customFormat="1" x14ac:dyDescent="0.2">
      <c r="A24" s="32" t="str">
        <f>'1995'!A24</f>
        <v>332-Stadt Beverungen</v>
      </c>
      <c r="B24" s="33">
        <f>SUM(B9:B22)</f>
        <v>11984</v>
      </c>
      <c r="C24" s="34">
        <f>SUM(C9:C22)</f>
        <v>7295</v>
      </c>
      <c r="D24" s="35">
        <f t="shared" si="11"/>
        <v>0.60872830440587455</v>
      </c>
      <c r="E24" s="34">
        <f>SUM(E9:E22)</f>
        <v>7196</v>
      </c>
      <c r="F24" s="36">
        <f t="shared" si="12"/>
        <v>0.98642906100068539</v>
      </c>
      <c r="G24" s="34">
        <f>SUM(G9:G22)</f>
        <v>2544</v>
      </c>
      <c r="H24" s="35">
        <f t="shared" si="0"/>
        <v>0.35352973874374655</v>
      </c>
      <c r="I24" s="36">
        <f>H24-'1995'!H24</f>
        <v>-5.2193828303925827E-3</v>
      </c>
      <c r="J24" s="33">
        <f>SUM(J9:J22)</f>
        <v>3657</v>
      </c>
      <c r="K24" s="35">
        <f t="shared" si="1"/>
        <v>0.5081989994441356</v>
      </c>
      <c r="L24" s="36">
        <f>K24-'1995'!K24</f>
        <v>-8.9010239805540348E-3</v>
      </c>
      <c r="M24" s="33">
        <f>SUM(M9:M22)</f>
        <v>552</v>
      </c>
      <c r="N24" s="35">
        <f t="shared" si="7"/>
        <v>7.6709282934963874E-2</v>
      </c>
      <c r="O24" s="36">
        <f>N24-'1995'!N24</f>
        <v>2.458934852409482E-2</v>
      </c>
      <c r="P24" s="33">
        <f>SUM(P9:P22)</f>
        <v>232</v>
      </c>
      <c r="Q24" s="35">
        <f t="shared" si="8"/>
        <v>3.2240133407448586E-2</v>
      </c>
      <c r="R24" s="36">
        <f>Q24-'1995'!Q24</f>
        <v>-2.8312689267650966E-2</v>
      </c>
      <c r="S24" s="33">
        <f t="shared" si="9"/>
        <v>211</v>
      </c>
      <c r="T24" s="35">
        <f t="shared" si="2"/>
        <v>2.9321845469705392E-2</v>
      </c>
      <c r="U24" s="35">
        <f>T24-'1995'!T24</f>
        <v>1.784374755450277E-2</v>
      </c>
      <c r="V24" s="101">
        <f>SUM(V9:V22)</f>
        <v>13</v>
      </c>
      <c r="W24" s="35">
        <f t="shared" si="3"/>
        <v>1.8065591995553086E-3</v>
      </c>
      <c r="X24" s="36">
        <f>W24-'1995'!W24</f>
        <v>-3.229749069360128E-3</v>
      </c>
      <c r="Y24" s="33">
        <f>SUM(Y9:Y22)</f>
        <v>79</v>
      </c>
      <c r="Z24" s="35">
        <f t="shared" si="10"/>
        <v>1.0978321289605335E-2</v>
      </c>
      <c r="AA24" s="36"/>
      <c r="AB24" s="33">
        <f>SUM(AB9:AB22)</f>
        <v>44</v>
      </c>
      <c r="AC24" s="35">
        <f t="shared" si="4"/>
        <v>6.1145080600333518E-3</v>
      </c>
      <c r="AD24" s="36"/>
      <c r="AE24" s="33">
        <f>SUM(AE9:AE22)</f>
        <v>57</v>
      </c>
      <c r="AF24" s="35">
        <f t="shared" si="5"/>
        <v>7.92106725958866E-3</v>
      </c>
      <c r="AG24" s="36"/>
      <c r="AH24" s="33">
        <f>SUM(AH9:AH22)</f>
        <v>18</v>
      </c>
      <c r="AI24" s="35">
        <f t="shared" si="6"/>
        <v>2.5013896609227346E-3</v>
      </c>
      <c r="AJ24" s="36"/>
    </row>
  </sheetData>
  <sheetProtection algorithmName="SHA-512" hashValue="DCA0/Y1d1sbGOShjmnSZDw+/EdBClgXRqT89BRXmCAGc3LD1ZXzq7TjtnP7SSJkBqEBbpilCtSYDrp+ne2AIUw==" saltValue="r3vij4iXGjPdnoW9VLwrhg==" spinCount="100000" sheet="1" objects="1" scenarios="1"/>
  <mergeCells count="14">
    <mergeCell ref="P4:R4"/>
    <mergeCell ref="A1:AJ1"/>
    <mergeCell ref="A2:AJ2"/>
    <mergeCell ref="C4:D4"/>
    <mergeCell ref="E4:F4"/>
    <mergeCell ref="G4:I4"/>
    <mergeCell ref="J4:L4"/>
    <mergeCell ref="M4:O4"/>
    <mergeCell ref="V4:X4"/>
    <mergeCell ref="Y4:AA4"/>
    <mergeCell ref="AB4:AD4"/>
    <mergeCell ref="AE4:AG4"/>
    <mergeCell ref="AH4:AJ4"/>
    <mergeCell ref="S4:U4"/>
  </mergeCells>
  <phoneticPr fontId="0" type="noConversion"/>
  <pageMargins left="0.78740157499999996" right="0.78740157499999996" top="0.984251969" bottom="0.984251969" header="0.4921259845" footer="0.4921259845"/>
  <pageSetup paperSize="9" orientation="portrait" horizontalDpi="300" verticalDpi="300" r:id="rId1"/>
  <headerFooter alignWithMargins="0"/>
  <ignoredErrors>
    <ignoredError sqref="D9 F9:G9 F23:F24 D24 G23:G24"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4"/>
  <sheetViews>
    <sheetView showGridLines="0" showZeros="0" workbookViewId="0">
      <selection activeCell="N25" sqref="N25"/>
    </sheetView>
  </sheetViews>
  <sheetFormatPr baseColWidth="10" defaultRowHeight="12.75" x14ac:dyDescent="0.2"/>
  <cols>
    <col min="1" max="1" width="22.140625" bestFit="1" customWidth="1"/>
    <col min="2" max="2" width="7.85546875" bestFit="1" customWidth="1"/>
    <col min="3" max="3" width="5" bestFit="1" customWidth="1"/>
    <col min="4" max="4" width="6.7109375" bestFit="1" customWidth="1"/>
    <col min="5" max="5" width="5" bestFit="1" customWidth="1"/>
    <col min="6" max="6" width="7.7109375" bestFit="1" customWidth="1"/>
    <col min="7" max="7" width="5" bestFit="1" customWidth="1"/>
    <col min="8" max="8" width="6.7109375" bestFit="1" customWidth="1"/>
    <col min="9" max="9" width="3.140625" bestFit="1" customWidth="1"/>
    <col min="10" max="10" width="5" bestFit="1" customWidth="1"/>
    <col min="11" max="11" width="6.7109375" bestFit="1" customWidth="1"/>
    <col min="12" max="12" width="3.140625" bestFit="1" customWidth="1"/>
    <col min="13" max="13" width="4.28515625" bestFit="1" customWidth="1"/>
    <col min="14" max="14" width="6.7109375" bestFit="1" customWidth="1"/>
    <col min="15" max="15" width="3.140625" bestFit="1" customWidth="1"/>
    <col min="16" max="16" width="4.28515625" bestFit="1" customWidth="1"/>
    <col min="17" max="17" width="6.7109375" bestFit="1" customWidth="1"/>
    <col min="18" max="18" width="3.140625" bestFit="1" customWidth="1"/>
    <col min="19" max="19" width="4.28515625" bestFit="1" customWidth="1"/>
    <col min="20" max="20" width="5.7109375" bestFit="1" customWidth="1"/>
    <col min="21" max="21" width="3.140625" bestFit="1" customWidth="1"/>
    <col min="22" max="22" width="4.28515625" bestFit="1" customWidth="1"/>
    <col min="23" max="23" width="5.7109375" bestFit="1" customWidth="1"/>
    <col min="24" max="24" width="3.140625" customWidth="1"/>
    <col min="25" max="25" width="4.28515625" bestFit="1" customWidth="1"/>
    <col min="26" max="26" width="5.7109375" bestFit="1" customWidth="1"/>
    <col min="27" max="27" width="3.140625" customWidth="1"/>
    <col min="28" max="28" width="4.28515625" bestFit="1" customWidth="1"/>
    <col min="29" max="29" width="5.7109375" bestFit="1" customWidth="1"/>
    <col min="30" max="30" width="3.140625" customWidth="1"/>
  </cols>
  <sheetData>
    <row r="1" spans="1:31" ht="15.75" x14ac:dyDescent="0.25">
      <c r="A1" s="129" t="s">
        <v>37</v>
      </c>
      <c r="B1" s="129"/>
      <c r="C1" s="129"/>
      <c r="D1" s="129"/>
      <c r="E1" s="129"/>
      <c r="F1" s="129"/>
      <c r="G1" s="129"/>
      <c r="H1" s="129"/>
      <c r="I1" s="129"/>
      <c r="J1" s="129"/>
      <c r="K1" s="129"/>
      <c r="L1" s="129"/>
      <c r="M1" s="129"/>
      <c r="N1" s="129"/>
      <c r="O1" s="129"/>
      <c r="P1" s="129"/>
      <c r="Q1" s="129"/>
      <c r="R1" s="150"/>
      <c r="S1" s="150"/>
      <c r="T1" s="150"/>
      <c r="U1" s="150"/>
      <c r="V1" s="150"/>
      <c r="W1" s="150"/>
      <c r="X1" s="150"/>
      <c r="Y1" s="150"/>
      <c r="Z1" s="150"/>
      <c r="AA1" s="150"/>
      <c r="AB1" s="150"/>
      <c r="AC1" s="150"/>
      <c r="AD1" s="150"/>
    </row>
    <row r="2" spans="1:31" ht="15.75" x14ac:dyDescent="0.25">
      <c r="A2" s="129" t="s">
        <v>52</v>
      </c>
      <c r="B2" s="129"/>
      <c r="C2" s="129"/>
      <c r="D2" s="129"/>
      <c r="E2" s="129"/>
      <c r="F2" s="129"/>
      <c r="G2" s="129"/>
      <c r="H2" s="129"/>
      <c r="I2" s="129"/>
      <c r="J2" s="129"/>
      <c r="K2" s="129"/>
      <c r="L2" s="129"/>
      <c r="M2" s="129"/>
      <c r="N2" s="129"/>
      <c r="O2" s="129"/>
      <c r="P2" s="129"/>
      <c r="Q2" s="129"/>
      <c r="R2" s="150"/>
      <c r="S2" s="150"/>
      <c r="T2" s="150"/>
      <c r="U2" s="150"/>
      <c r="V2" s="150"/>
      <c r="W2" s="150"/>
      <c r="X2" s="150"/>
      <c r="Y2" s="150"/>
      <c r="Z2" s="150"/>
      <c r="AA2" s="150"/>
      <c r="AB2" s="150"/>
      <c r="AC2" s="150"/>
      <c r="AD2" s="150"/>
    </row>
    <row r="3" spans="1:31" x14ac:dyDescent="0.2">
      <c r="A3" s="5"/>
      <c r="B3" s="5"/>
      <c r="C3" s="5"/>
      <c r="D3" s="5"/>
      <c r="E3" s="5"/>
      <c r="F3" s="5"/>
      <c r="G3" s="5"/>
      <c r="H3" s="5"/>
      <c r="I3" s="5"/>
      <c r="J3" s="5"/>
      <c r="K3" s="5"/>
      <c r="L3" s="5"/>
      <c r="M3" s="5"/>
      <c r="N3" s="5"/>
      <c r="O3" s="5"/>
      <c r="P3" s="5"/>
      <c r="Q3" s="5"/>
      <c r="R3" s="5"/>
      <c r="S3" s="5"/>
      <c r="T3" s="5"/>
      <c r="U3" s="5"/>
      <c r="V3" s="5"/>
      <c r="W3" s="5"/>
      <c r="X3" s="5"/>
      <c r="Y3" s="5"/>
      <c r="Z3" s="5"/>
      <c r="AA3" s="5"/>
      <c r="AB3" s="5"/>
      <c r="AC3" s="5"/>
      <c r="AD3" s="5"/>
    </row>
    <row r="4" spans="1:31" x14ac:dyDescent="0.2">
      <c r="A4" s="6" t="s">
        <v>12</v>
      </c>
      <c r="B4" s="6" t="s">
        <v>26</v>
      </c>
      <c r="C4" s="151" t="s">
        <v>13</v>
      </c>
      <c r="D4" s="139"/>
      <c r="E4" s="151" t="s">
        <v>14</v>
      </c>
      <c r="F4" s="139"/>
      <c r="G4" s="143" t="s">
        <v>1</v>
      </c>
      <c r="H4" s="143"/>
      <c r="I4" s="143"/>
      <c r="J4" s="145" t="s">
        <v>0</v>
      </c>
      <c r="K4" s="145"/>
      <c r="L4" s="145"/>
      <c r="M4" s="146" t="s">
        <v>2</v>
      </c>
      <c r="N4" s="146"/>
      <c r="O4" s="146"/>
      <c r="P4" s="147" t="s">
        <v>7</v>
      </c>
      <c r="Q4" s="147"/>
      <c r="R4" s="147"/>
      <c r="S4" s="144" t="s">
        <v>27</v>
      </c>
      <c r="T4" s="144"/>
      <c r="U4" s="144"/>
      <c r="V4" s="171" t="s">
        <v>3</v>
      </c>
      <c r="W4" s="169"/>
      <c r="X4" s="170"/>
      <c r="Y4" s="147" t="s">
        <v>9</v>
      </c>
      <c r="Z4" s="147"/>
      <c r="AA4" s="147"/>
      <c r="AB4" s="172" t="s">
        <v>4</v>
      </c>
      <c r="AC4" s="172"/>
      <c r="AD4" s="173"/>
    </row>
    <row r="5" spans="1:31" ht="12" customHeight="1" x14ac:dyDescent="0.2">
      <c r="A5" s="6"/>
      <c r="B5" s="6" t="s">
        <v>25</v>
      </c>
      <c r="C5" s="7" t="s">
        <v>15</v>
      </c>
      <c r="D5" s="7" t="s">
        <v>16</v>
      </c>
      <c r="E5" s="7" t="s">
        <v>15</v>
      </c>
      <c r="F5" s="7" t="s">
        <v>16</v>
      </c>
      <c r="G5" s="10" t="s">
        <v>15</v>
      </c>
      <c r="H5" s="10" t="s">
        <v>16</v>
      </c>
      <c r="I5" s="11" t="s">
        <v>17</v>
      </c>
      <c r="J5" s="8" t="s">
        <v>15</v>
      </c>
      <c r="K5" s="8" t="s">
        <v>16</v>
      </c>
      <c r="L5" s="9" t="s">
        <v>17</v>
      </c>
      <c r="M5" s="12" t="s">
        <v>15</v>
      </c>
      <c r="N5" s="12" t="s">
        <v>16</v>
      </c>
      <c r="O5" s="13" t="s">
        <v>17</v>
      </c>
      <c r="P5" s="14" t="s">
        <v>15</v>
      </c>
      <c r="Q5" s="14" t="s">
        <v>16</v>
      </c>
      <c r="R5" s="15" t="s">
        <v>17</v>
      </c>
      <c r="S5" s="94" t="s">
        <v>15</v>
      </c>
      <c r="T5" s="94" t="s">
        <v>16</v>
      </c>
      <c r="U5" s="95" t="s">
        <v>17</v>
      </c>
      <c r="V5" s="96" t="s">
        <v>15</v>
      </c>
      <c r="W5" s="97" t="s">
        <v>16</v>
      </c>
      <c r="X5" s="97" t="s">
        <v>17</v>
      </c>
      <c r="Y5" s="14" t="s">
        <v>15</v>
      </c>
      <c r="Z5" s="14" t="s">
        <v>16</v>
      </c>
      <c r="AA5" s="15" t="s">
        <v>17</v>
      </c>
      <c r="AB5" s="91" t="s">
        <v>15</v>
      </c>
      <c r="AC5" s="91" t="s">
        <v>16</v>
      </c>
      <c r="AD5" s="91" t="s">
        <v>17</v>
      </c>
    </row>
    <row r="6" spans="1:31" x14ac:dyDescent="0.2">
      <c r="A6" s="16" t="s">
        <v>18</v>
      </c>
      <c r="B6" s="17">
        <v>1839</v>
      </c>
      <c r="C6" s="18">
        <v>997</v>
      </c>
      <c r="D6" s="19">
        <f>C6/B6</f>
        <v>0.54214246873300709</v>
      </c>
      <c r="E6" s="18">
        <v>981</v>
      </c>
      <c r="F6" s="20">
        <f>E6/C6</f>
        <v>0.98395185556670006</v>
      </c>
      <c r="G6" s="17">
        <v>357</v>
      </c>
      <c r="H6" s="19">
        <f t="shared" ref="H6:H24" si="0">G6/E6</f>
        <v>0.36391437308868502</v>
      </c>
      <c r="I6" s="20"/>
      <c r="J6" s="17">
        <v>495</v>
      </c>
      <c r="K6" s="19">
        <f t="shared" ref="K6:K24" si="1">J6/E6</f>
        <v>0.50458715596330272</v>
      </c>
      <c r="L6" s="20"/>
      <c r="M6" s="17">
        <v>59</v>
      </c>
      <c r="N6" s="19">
        <f t="shared" ref="N6:N24" si="2">M6/E6</f>
        <v>6.0142711518858305E-2</v>
      </c>
      <c r="O6" s="20"/>
      <c r="P6" s="17">
        <v>67</v>
      </c>
      <c r="Q6" s="19">
        <f>P6/$E6</f>
        <v>6.8297655453618752E-2</v>
      </c>
      <c r="R6" s="20"/>
      <c r="S6" s="17">
        <f>V6+Y6+AB6</f>
        <v>3</v>
      </c>
      <c r="T6" s="19">
        <f t="shared" ref="T6:T24" si="3">S6/$E6</f>
        <v>3.0581039755351682E-3</v>
      </c>
      <c r="U6" s="19"/>
      <c r="V6" s="98">
        <v>3</v>
      </c>
      <c r="W6" s="19">
        <f>V6/$E6</f>
        <v>3.0581039755351682E-3</v>
      </c>
      <c r="X6" s="20"/>
      <c r="Y6" s="17">
        <v>0</v>
      </c>
      <c r="Z6" s="19">
        <f>Y6/$E6</f>
        <v>0</v>
      </c>
      <c r="AA6" s="20"/>
      <c r="AB6" s="17">
        <v>0</v>
      </c>
      <c r="AC6" s="19">
        <f>AB6/$E6</f>
        <v>0</v>
      </c>
      <c r="AD6" s="20"/>
      <c r="AE6" s="93"/>
    </row>
    <row r="7" spans="1:31" x14ac:dyDescent="0.2">
      <c r="A7" s="21" t="s">
        <v>19</v>
      </c>
      <c r="B7" s="22">
        <v>1752</v>
      </c>
      <c r="C7" s="23">
        <v>967</v>
      </c>
      <c r="D7" s="24">
        <f>C7/B7</f>
        <v>0.5519406392694064</v>
      </c>
      <c r="E7" s="23">
        <v>958</v>
      </c>
      <c r="F7" s="25">
        <f>E7/C7</f>
        <v>0.99069286452947258</v>
      </c>
      <c r="G7" s="22">
        <v>380</v>
      </c>
      <c r="H7" s="24">
        <f t="shared" si="0"/>
        <v>0.39665970772442588</v>
      </c>
      <c r="I7" s="25"/>
      <c r="J7" s="22">
        <v>423</v>
      </c>
      <c r="K7" s="24">
        <f t="shared" si="1"/>
        <v>0.44154488517745305</v>
      </c>
      <c r="L7" s="25"/>
      <c r="M7" s="22">
        <v>63</v>
      </c>
      <c r="N7" s="24">
        <f t="shared" si="2"/>
        <v>6.5762004175365346E-2</v>
      </c>
      <c r="O7" s="25"/>
      <c r="P7" s="22">
        <v>74</v>
      </c>
      <c r="Q7" s="24">
        <f>P7/$E7</f>
        <v>7.724425887265135E-2</v>
      </c>
      <c r="R7" s="25"/>
      <c r="S7" s="22">
        <f t="shared" ref="S7:S24" si="4">V7+Y7+AB7</f>
        <v>18</v>
      </c>
      <c r="T7" s="24">
        <f t="shared" si="3"/>
        <v>1.8789144050104383E-2</v>
      </c>
      <c r="U7" s="24"/>
      <c r="V7" s="99">
        <v>9</v>
      </c>
      <c r="W7" s="24">
        <f>V7/$E7</f>
        <v>9.3945720250521916E-3</v>
      </c>
      <c r="X7" s="25"/>
      <c r="Y7" s="22">
        <v>3</v>
      </c>
      <c r="Z7" s="24">
        <f>Y7/$E7</f>
        <v>3.1315240083507308E-3</v>
      </c>
      <c r="AA7" s="25"/>
      <c r="AB7" s="22">
        <v>6</v>
      </c>
      <c r="AC7" s="24">
        <f t="shared" ref="AC7:AC24" si="5">AB7/$E7</f>
        <v>6.2630480167014616E-3</v>
      </c>
      <c r="AD7" s="25"/>
      <c r="AE7" s="93"/>
    </row>
    <row r="8" spans="1:31" x14ac:dyDescent="0.2">
      <c r="A8" s="21" t="s">
        <v>20</v>
      </c>
      <c r="B8" s="22">
        <v>1593</v>
      </c>
      <c r="C8" s="23">
        <v>948</v>
      </c>
      <c r="D8" s="24">
        <f>C8/B8</f>
        <v>0.59510357815442561</v>
      </c>
      <c r="E8" s="23">
        <v>937</v>
      </c>
      <c r="F8" s="25">
        <f>E8/C8</f>
        <v>0.98839662447257381</v>
      </c>
      <c r="G8" s="22">
        <v>403</v>
      </c>
      <c r="H8" s="24">
        <f t="shared" si="0"/>
        <v>0.43009605122732125</v>
      </c>
      <c r="I8" s="25"/>
      <c r="J8" s="22">
        <v>409</v>
      </c>
      <c r="K8" s="24">
        <f t="shared" si="1"/>
        <v>0.43649946638207043</v>
      </c>
      <c r="L8" s="25"/>
      <c r="M8" s="22">
        <v>60</v>
      </c>
      <c r="N8" s="24">
        <f t="shared" si="2"/>
        <v>6.4034151547491994E-2</v>
      </c>
      <c r="O8" s="25"/>
      <c r="P8" s="22">
        <v>60</v>
      </c>
      <c r="Q8" s="24">
        <f t="shared" ref="Q8:Q24" si="6">P8/E8</f>
        <v>6.4034151547491994E-2</v>
      </c>
      <c r="R8" s="25"/>
      <c r="S8" s="22">
        <f t="shared" si="4"/>
        <v>5</v>
      </c>
      <c r="T8" s="24">
        <f t="shared" si="3"/>
        <v>5.3361792956243331E-3</v>
      </c>
      <c r="U8" s="24"/>
      <c r="V8" s="99">
        <v>4</v>
      </c>
      <c r="W8" s="24">
        <f t="shared" ref="W8:W24" si="7">V8/$E8</f>
        <v>4.2689434364994666E-3</v>
      </c>
      <c r="X8" s="25"/>
      <c r="Y8" s="22">
        <v>1</v>
      </c>
      <c r="Z8" s="24">
        <f t="shared" ref="Z8:Z24" si="8">Y8/$E8</f>
        <v>1.0672358591248667E-3</v>
      </c>
      <c r="AA8" s="25"/>
      <c r="AB8" s="22">
        <v>0</v>
      </c>
      <c r="AC8" s="24">
        <f t="shared" si="5"/>
        <v>0</v>
      </c>
      <c r="AD8" s="25"/>
      <c r="AE8" s="93"/>
    </row>
    <row r="9" spans="1:31" x14ac:dyDescent="0.2">
      <c r="A9" s="26" t="s">
        <v>42</v>
      </c>
      <c r="B9" s="27">
        <f>SUM(B6:B8)</f>
        <v>5184</v>
      </c>
      <c r="C9" s="28">
        <f>SUM(C6:C8)</f>
        <v>2912</v>
      </c>
      <c r="D9" s="29">
        <f>C9/B9</f>
        <v>0.56172839506172845</v>
      </c>
      <c r="E9" s="28">
        <f>SUM(E6:E8)</f>
        <v>2876</v>
      </c>
      <c r="F9" s="30">
        <f>E9/C9</f>
        <v>0.98763736263736268</v>
      </c>
      <c r="G9" s="28">
        <f>SUM(G6:G8)</f>
        <v>1140</v>
      </c>
      <c r="H9" s="29">
        <f t="shared" si="0"/>
        <v>0.39638386648122392</v>
      </c>
      <c r="I9" s="30"/>
      <c r="J9" s="27">
        <f>SUM(J6:J8)</f>
        <v>1327</v>
      </c>
      <c r="K9" s="29">
        <f t="shared" si="1"/>
        <v>0.46140472878998612</v>
      </c>
      <c r="L9" s="30"/>
      <c r="M9" s="27">
        <f>SUM(M6:M8)</f>
        <v>182</v>
      </c>
      <c r="N9" s="29">
        <f t="shared" si="2"/>
        <v>6.3282336578581358E-2</v>
      </c>
      <c r="O9" s="30"/>
      <c r="P9" s="27">
        <f>SUM(P6:P8)</f>
        <v>201</v>
      </c>
      <c r="Q9" s="29">
        <f t="shared" si="6"/>
        <v>6.9888734353268422E-2</v>
      </c>
      <c r="R9" s="30"/>
      <c r="S9" s="27">
        <f t="shared" si="4"/>
        <v>26</v>
      </c>
      <c r="T9" s="29">
        <f t="shared" si="3"/>
        <v>9.0403337969401955E-3</v>
      </c>
      <c r="U9" s="29"/>
      <c r="V9" s="100">
        <f>SUM(V6:V8)</f>
        <v>16</v>
      </c>
      <c r="W9" s="29">
        <f t="shared" si="7"/>
        <v>5.5632823365785811E-3</v>
      </c>
      <c r="X9" s="30"/>
      <c r="Y9" s="27">
        <f>SUM(Y6:Y8)</f>
        <v>4</v>
      </c>
      <c r="Z9" s="29">
        <f t="shared" si="8"/>
        <v>1.3908205841446453E-3</v>
      </c>
      <c r="AA9" s="30"/>
      <c r="AB9" s="27">
        <f>SUM(AB6:AB8)</f>
        <v>6</v>
      </c>
      <c r="AC9" s="29">
        <f t="shared" si="5"/>
        <v>2.086230876216968E-3</v>
      </c>
      <c r="AD9" s="30"/>
      <c r="AE9" s="93"/>
    </row>
    <row r="10" spans="1:31" x14ac:dyDescent="0.2">
      <c r="A10" s="21" t="s">
        <v>21</v>
      </c>
      <c r="B10" s="22">
        <v>1011</v>
      </c>
      <c r="C10" s="23">
        <v>707</v>
      </c>
      <c r="D10" s="24">
        <f t="shared" ref="D10:D24" si="9">C10/B10</f>
        <v>0.69930761622156279</v>
      </c>
      <c r="E10" s="23">
        <v>698</v>
      </c>
      <c r="F10" s="25">
        <f t="shared" ref="F10:F24" si="10">E10/C10</f>
        <v>0.98727015558698727</v>
      </c>
      <c r="G10" s="22">
        <v>315</v>
      </c>
      <c r="H10" s="24">
        <f t="shared" si="0"/>
        <v>0.45128939828080228</v>
      </c>
      <c r="I10" s="25"/>
      <c r="J10" s="22">
        <v>325</v>
      </c>
      <c r="K10" s="24">
        <f t="shared" si="1"/>
        <v>0.46561604584527222</v>
      </c>
      <c r="L10" s="25"/>
      <c r="M10" s="22">
        <v>24</v>
      </c>
      <c r="N10" s="24">
        <f t="shared" si="2"/>
        <v>3.4383954154727794E-2</v>
      </c>
      <c r="O10" s="25"/>
      <c r="P10" s="22">
        <v>25</v>
      </c>
      <c r="Q10" s="24">
        <f t="shared" si="6"/>
        <v>3.5816618911174783E-2</v>
      </c>
      <c r="R10" s="25"/>
      <c r="S10" s="22">
        <f t="shared" si="4"/>
        <v>9</v>
      </c>
      <c r="T10" s="24">
        <f t="shared" si="3"/>
        <v>1.2893982808022923E-2</v>
      </c>
      <c r="U10" s="24"/>
      <c r="V10" s="99">
        <v>2</v>
      </c>
      <c r="W10" s="24">
        <f t="shared" si="7"/>
        <v>2.8653295128939827E-3</v>
      </c>
      <c r="X10" s="25"/>
      <c r="Y10" s="22">
        <v>3</v>
      </c>
      <c r="Z10" s="24">
        <f t="shared" si="8"/>
        <v>4.2979942693409743E-3</v>
      </c>
      <c r="AA10" s="25"/>
      <c r="AB10" s="22">
        <v>4</v>
      </c>
      <c r="AC10" s="24">
        <f t="shared" si="5"/>
        <v>5.7306590257879654E-3</v>
      </c>
      <c r="AD10" s="25"/>
      <c r="AE10" s="93"/>
    </row>
    <row r="11" spans="1:31" x14ac:dyDescent="0.2">
      <c r="A11" s="21" t="s">
        <v>22</v>
      </c>
      <c r="B11" s="22">
        <v>279</v>
      </c>
      <c r="C11" s="23">
        <v>190</v>
      </c>
      <c r="D11" s="24">
        <f t="shared" si="9"/>
        <v>0.68100358422939067</v>
      </c>
      <c r="E11" s="23">
        <v>187</v>
      </c>
      <c r="F11" s="25">
        <f t="shared" si="10"/>
        <v>0.98421052631578942</v>
      </c>
      <c r="G11" s="22">
        <v>83</v>
      </c>
      <c r="H11" s="24">
        <f t="shared" si="0"/>
        <v>0.44385026737967914</v>
      </c>
      <c r="I11" s="25"/>
      <c r="J11" s="22">
        <v>86</v>
      </c>
      <c r="K11" s="24">
        <f t="shared" si="1"/>
        <v>0.45989304812834225</v>
      </c>
      <c r="L11" s="25"/>
      <c r="M11" s="22">
        <v>9</v>
      </c>
      <c r="N11" s="24">
        <f t="shared" si="2"/>
        <v>4.8128342245989303E-2</v>
      </c>
      <c r="O11" s="25"/>
      <c r="P11" s="22">
        <v>6</v>
      </c>
      <c r="Q11" s="24">
        <f t="shared" si="6"/>
        <v>3.2085561497326207E-2</v>
      </c>
      <c r="R11" s="25"/>
      <c r="S11" s="22">
        <f t="shared" si="4"/>
        <v>3</v>
      </c>
      <c r="T11" s="24">
        <f t="shared" si="3"/>
        <v>1.6042780748663103E-2</v>
      </c>
      <c r="U11" s="24"/>
      <c r="V11" s="99">
        <v>0</v>
      </c>
      <c r="W11" s="24">
        <f t="shared" si="7"/>
        <v>0</v>
      </c>
      <c r="X11" s="25"/>
      <c r="Y11" s="22">
        <v>1</v>
      </c>
      <c r="Z11" s="24">
        <f t="shared" si="8"/>
        <v>5.3475935828877002E-3</v>
      </c>
      <c r="AA11" s="25"/>
      <c r="AB11" s="22">
        <v>2</v>
      </c>
      <c r="AC11" s="24">
        <f t="shared" si="5"/>
        <v>1.06951871657754E-2</v>
      </c>
      <c r="AD11" s="25"/>
      <c r="AE11" s="93"/>
    </row>
    <row r="12" spans="1:31" x14ac:dyDescent="0.2">
      <c r="A12" s="21" t="s">
        <v>23</v>
      </c>
      <c r="B12" s="22">
        <v>1802</v>
      </c>
      <c r="C12" s="23">
        <v>1312</v>
      </c>
      <c r="D12" s="24">
        <f t="shared" si="9"/>
        <v>0.72807991120976689</v>
      </c>
      <c r="E12" s="23">
        <v>1292</v>
      </c>
      <c r="F12" s="25">
        <f t="shared" si="10"/>
        <v>0.9847560975609756</v>
      </c>
      <c r="G12" s="22">
        <v>453</v>
      </c>
      <c r="H12" s="24">
        <f t="shared" si="0"/>
        <v>0.35061919504643962</v>
      </c>
      <c r="I12" s="25"/>
      <c r="J12" s="22">
        <v>740</v>
      </c>
      <c r="K12" s="24">
        <f t="shared" si="1"/>
        <v>0.5727554179566563</v>
      </c>
      <c r="L12" s="25"/>
      <c r="M12" s="22">
        <v>23</v>
      </c>
      <c r="N12" s="24">
        <f t="shared" si="2"/>
        <v>1.780185758513932E-2</v>
      </c>
      <c r="O12" s="25"/>
      <c r="P12" s="22">
        <v>60</v>
      </c>
      <c r="Q12" s="24">
        <f t="shared" si="6"/>
        <v>4.6439628482972138E-2</v>
      </c>
      <c r="R12" s="25"/>
      <c r="S12" s="22">
        <f t="shared" si="4"/>
        <v>16</v>
      </c>
      <c r="T12" s="24">
        <f t="shared" si="3"/>
        <v>1.238390092879257E-2</v>
      </c>
      <c r="U12" s="24"/>
      <c r="V12" s="99">
        <v>8</v>
      </c>
      <c r="W12" s="24">
        <f t="shared" si="7"/>
        <v>6.1919504643962852E-3</v>
      </c>
      <c r="X12" s="25"/>
      <c r="Y12" s="22">
        <v>3</v>
      </c>
      <c r="Z12" s="24">
        <f t="shared" si="8"/>
        <v>2.3219814241486067E-3</v>
      </c>
      <c r="AA12" s="25"/>
      <c r="AB12" s="22">
        <v>5</v>
      </c>
      <c r="AC12" s="24">
        <f t="shared" si="5"/>
        <v>3.869969040247678E-3</v>
      </c>
      <c r="AD12" s="25"/>
      <c r="AE12" s="93"/>
    </row>
    <row r="13" spans="1:31" x14ac:dyDescent="0.2">
      <c r="A13" s="21" t="s">
        <v>29</v>
      </c>
      <c r="B13" s="22">
        <v>270</v>
      </c>
      <c r="C13" s="23">
        <v>194</v>
      </c>
      <c r="D13" s="24">
        <f t="shared" si="9"/>
        <v>0.71851851851851856</v>
      </c>
      <c r="E13" s="23">
        <v>193</v>
      </c>
      <c r="F13" s="25">
        <f t="shared" si="10"/>
        <v>0.99484536082474229</v>
      </c>
      <c r="G13" s="22">
        <v>75</v>
      </c>
      <c r="H13" s="24">
        <f t="shared" si="0"/>
        <v>0.38860103626943004</v>
      </c>
      <c r="I13" s="25"/>
      <c r="J13" s="22">
        <v>94</v>
      </c>
      <c r="K13" s="24">
        <f t="shared" si="1"/>
        <v>0.48704663212435234</v>
      </c>
      <c r="L13" s="25"/>
      <c r="M13" s="22">
        <v>17</v>
      </c>
      <c r="N13" s="24">
        <f t="shared" si="2"/>
        <v>8.8082901554404139E-2</v>
      </c>
      <c r="O13" s="25"/>
      <c r="P13" s="22">
        <v>7</v>
      </c>
      <c r="Q13" s="24">
        <f t="shared" si="6"/>
        <v>3.6269430051813469E-2</v>
      </c>
      <c r="R13" s="25"/>
      <c r="S13" s="22">
        <f t="shared" si="4"/>
        <v>0</v>
      </c>
      <c r="T13" s="24">
        <f t="shared" si="3"/>
        <v>0</v>
      </c>
      <c r="U13" s="24"/>
      <c r="V13" s="99">
        <v>0</v>
      </c>
      <c r="W13" s="24">
        <f t="shared" si="7"/>
        <v>0</v>
      </c>
      <c r="X13" s="25"/>
      <c r="Y13" s="22">
        <v>0</v>
      </c>
      <c r="Z13" s="24">
        <f t="shared" si="8"/>
        <v>0</v>
      </c>
      <c r="AA13" s="25"/>
      <c r="AB13" s="22">
        <v>0</v>
      </c>
      <c r="AC13" s="24">
        <f t="shared" si="5"/>
        <v>0</v>
      </c>
      <c r="AD13" s="25"/>
      <c r="AE13" s="93"/>
    </row>
    <row r="14" spans="1:31" x14ac:dyDescent="0.2">
      <c r="A14" s="21" t="s">
        <v>30</v>
      </c>
      <c r="B14" s="22">
        <v>450</v>
      </c>
      <c r="C14" s="23">
        <v>350</v>
      </c>
      <c r="D14" s="24">
        <f t="shared" si="9"/>
        <v>0.77777777777777779</v>
      </c>
      <c r="E14" s="23">
        <v>349</v>
      </c>
      <c r="F14" s="25">
        <f t="shared" si="10"/>
        <v>0.99714285714285711</v>
      </c>
      <c r="G14" s="22">
        <v>98</v>
      </c>
      <c r="H14" s="24">
        <f t="shared" si="0"/>
        <v>0.28080229226361031</v>
      </c>
      <c r="I14" s="25"/>
      <c r="J14" s="22">
        <v>211</v>
      </c>
      <c r="K14" s="24">
        <f t="shared" si="1"/>
        <v>0.60458452722063039</v>
      </c>
      <c r="L14" s="25"/>
      <c r="M14" s="22">
        <v>15</v>
      </c>
      <c r="N14" s="24">
        <f t="shared" si="2"/>
        <v>4.2979942693409739E-2</v>
      </c>
      <c r="O14" s="25"/>
      <c r="P14" s="22">
        <v>21</v>
      </c>
      <c r="Q14" s="24">
        <f t="shared" si="6"/>
        <v>6.0171919770773637E-2</v>
      </c>
      <c r="R14" s="25"/>
      <c r="S14" s="22">
        <f t="shared" si="4"/>
        <v>4</v>
      </c>
      <c r="T14" s="24">
        <f t="shared" si="3"/>
        <v>1.1461318051575931E-2</v>
      </c>
      <c r="U14" s="24"/>
      <c r="V14" s="99">
        <v>1</v>
      </c>
      <c r="W14" s="24">
        <f t="shared" si="7"/>
        <v>2.8653295128939827E-3</v>
      </c>
      <c r="X14" s="25"/>
      <c r="Y14" s="22">
        <v>2</v>
      </c>
      <c r="Z14" s="24">
        <f t="shared" si="8"/>
        <v>5.7306590257879654E-3</v>
      </c>
      <c r="AA14" s="25"/>
      <c r="AB14" s="22">
        <v>1</v>
      </c>
      <c r="AC14" s="24">
        <f t="shared" si="5"/>
        <v>2.8653295128939827E-3</v>
      </c>
      <c r="AD14" s="25"/>
      <c r="AE14" s="93"/>
    </row>
    <row r="15" spans="1:31" x14ac:dyDescent="0.2">
      <c r="A15" s="21" t="s">
        <v>31</v>
      </c>
      <c r="B15" s="22">
        <v>934</v>
      </c>
      <c r="C15" s="23">
        <v>579</v>
      </c>
      <c r="D15" s="24">
        <f t="shared" si="9"/>
        <v>0.61991434689507496</v>
      </c>
      <c r="E15" s="23">
        <v>570</v>
      </c>
      <c r="F15" s="25">
        <f t="shared" si="10"/>
        <v>0.98445595854922274</v>
      </c>
      <c r="G15" s="22">
        <v>210</v>
      </c>
      <c r="H15" s="24">
        <f t="shared" si="0"/>
        <v>0.36842105263157893</v>
      </c>
      <c r="I15" s="25"/>
      <c r="J15" s="22">
        <v>295</v>
      </c>
      <c r="K15" s="24">
        <f t="shared" si="1"/>
        <v>0.51754385964912286</v>
      </c>
      <c r="L15" s="25"/>
      <c r="M15" s="22">
        <v>18</v>
      </c>
      <c r="N15" s="24">
        <f t="shared" si="2"/>
        <v>3.1578947368421054E-2</v>
      </c>
      <c r="O15" s="25"/>
      <c r="P15" s="22">
        <v>43</v>
      </c>
      <c r="Q15" s="24">
        <f t="shared" si="6"/>
        <v>7.5438596491228069E-2</v>
      </c>
      <c r="R15" s="25"/>
      <c r="S15" s="22">
        <f t="shared" si="4"/>
        <v>4</v>
      </c>
      <c r="T15" s="24">
        <f t="shared" si="3"/>
        <v>7.0175438596491229E-3</v>
      </c>
      <c r="U15" s="24"/>
      <c r="V15" s="99">
        <v>1</v>
      </c>
      <c r="W15" s="24">
        <f t="shared" si="7"/>
        <v>1.7543859649122807E-3</v>
      </c>
      <c r="X15" s="25"/>
      <c r="Y15" s="22">
        <v>1</v>
      </c>
      <c r="Z15" s="24">
        <f t="shared" si="8"/>
        <v>1.7543859649122807E-3</v>
      </c>
      <c r="AA15" s="25"/>
      <c r="AB15" s="22">
        <v>2</v>
      </c>
      <c r="AC15" s="24">
        <f t="shared" si="5"/>
        <v>3.5087719298245615E-3</v>
      </c>
      <c r="AD15" s="25"/>
      <c r="AE15" s="93"/>
    </row>
    <row r="16" spans="1:31" x14ac:dyDescent="0.2">
      <c r="A16" s="21" t="s">
        <v>35</v>
      </c>
      <c r="B16" s="22">
        <v>234</v>
      </c>
      <c r="C16" s="23">
        <v>167</v>
      </c>
      <c r="D16" s="24">
        <f t="shared" si="9"/>
        <v>0.71367521367521369</v>
      </c>
      <c r="E16" s="23">
        <v>165</v>
      </c>
      <c r="F16" s="25">
        <f t="shared" si="10"/>
        <v>0.9880239520958084</v>
      </c>
      <c r="G16" s="22">
        <v>52</v>
      </c>
      <c r="H16" s="24">
        <f t="shared" si="0"/>
        <v>0.31515151515151513</v>
      </c>
      <c r="I16" s="25"/>
      <c r="J16" s="22">
        <v>64</v>
      </c>
      <c r="K16" s="24">
        <f t="shared" si="1"/>
        <v>0.38787878787878788</v>
      </c>
      <c r="L16" s="25"/>
      <c r="M16" s="22">
        <v>28</v>
      </c>
      <c r="N16" s="24">
        <f t="shared" si="2"/>
        <v>0.16969696969696971</v>
      </c>
      <c r="O16" s="25"/>
      <c r="P16" s="22">
        <v>18</v>
      </c>
      <c r="Q16" s="24">
        <f t="shared" si="6"/>
        <v>0.10909090909090909</v>
      </c>
      <c r="R16" s="25"/>
      <c r="S16" s="22">
        <f t="shared" si="4"/>
        <v>3</v>
      </c>
      <c r="T16" s="24">
        <f t="shared" si="3"/>
        <v>1.8181818181818181E-2</v>
      </c>
      <c r="U16" s="24"/>
      <c r="V16" s="99">
        <v>0</v>
      </c>
      <c r="W16" s="24">
        <f t="shared" si="7"/>
        <v>0</v>
      </c>
      <c r="X16" s="25"/>
      <c r="Y16" s="22">
        <v>0</v>
      </c>
      <c r="Z16" s="24">
        <f t="shared" si="8"/>
        <v>0</v>
      </c>
      <c r="AA16" s="25"/>
      <c r="AB16" s="22">
        <v>3</v>
      </c>
      <c r="AC16" s="24">
        <f t="shared" si="5"/>
        <v>1.8181818181818181E-2</v>
      </c>
      <c r="AD16" s="25"/>
      <c r="AE16" s="93"/>
    </row>
    <row r="17" spans="1:31" x14ac:dyDescent="0.2">
      <c r="A17" s="21" t="s">
        <v>32</v>
      </c>
      <c r="B17" s="22">
        <v>139</v>
      </c>
      <c r="C17" s="23">
        <v>99</v>
      </c>
      <c r="D17" s="24">
        <f t="shared" si="9"/>
        <v>0.71223021582733814</v>
      </c>
      <c r="E17" s="23">
        <v>97</v>
      </c>
      <c r="F17" s="25">
        <f t="shared" si="10"/>
        <v>0.97979797979797978</v>
      </c>
      <c r="G17" s="22">
        <v>16</v>
      </c>
      <c r="H17" s="24">
        <f t="shared" si="0"/>
        <v>0.16494845360824742</v>
      </c>
      <c r="I17" s="25"/>
      <c r="J17" s="22">
        <v>69</v>
      </c>
      <c r="K17" s="24">
        <f t="shared" si="1"/>
        <v>0.71134020618556704</v>
      </c>
      <c r="L17" s="25"/>
      <c r="M17" s="22">
        <v>3</v>
      </c>
      <c r="N17" s="24">
        <f t="shared" si="2"/>
        <v>3.0927835051546393E-2</v>
      </c>
      <c r="O17" s="25"/>
      <c r="P17" s="22">
        <v>8</v>
      </c>
      <c r="Q17" s="24">
        <f t="shared" si="6"/>
        <v>8.247422680412371E-2</v>
      </c>
      <c r="R17" s="25"/>
      <c r="S17" s="22">
        <f t="shared" si="4"/>
        <v>1</v>
      </c>
      <c r="T17" s="24">
        <f t="shared" si="3"/>
        <v>1.0309278350515464E-2</v>
      </c>
      <c r="U17" s="24"/>
      <c r="V17" s="99">
        <v>1</v>
      </c>
      <c r="W17" s="24">
        <f t="shared" si="7"/>
        <v>1.0309278350515464E-2</v>
      </c>
      <c r="X17" s="25"/>
      <c r="Y17" s="22">
        <v>0</v>
      </c>
      <c r="Z17" s="24">
        <f t="shared" si="8"/>
        <v>0</v>
      </c>
      <c r="AA17" s="25"/>
      <c r="AB17" s="22">
        <v>0</v>
      </c>
      <c r="AC17" s="24">
        <f t="shared" si="5"/>
        <v>0</v>
      </c>
      <c r="AD17" s="25"/>
      <c r="AE17" s="93"/>
    </row>
    <row r="18" spans="1:31" x14ac:dyDescent="0.2">
      <c r="A18" s="21" t="s">
        <v>33</v>
      </c>
      <c r="B18" s="22">
        <v>196</v>
      </c>
      <c r="C18" s="23">
        <v>139</v>
      </c>
      <c r="D18" s="24">
        <f t="shared" si="9"/>
        <v>0.70918367346938771</v>
      </c>
      <c r="E18" s="23">
        <v>136</v>
      </c>
      <c r="F18" s="25">
        <f t="shared" si="10"/>
        <v>0.97841726618705038</v>
      </c>
      <c r="G18" s="22">
        <v>31</v>
      </c>
      <c r="H18" s="24">
        <f t="shared" si="0"/>
        <v>0.22794117647058823</v>
      </c>
      <c r="I18" s="25"/>
      <c r="J18" s="22">
        <v>94</v>
      </c>
      <c r="K18" s="24">
        <f t="shared" si="1"/>
        <v>0.69117647058823528</v>
      </c>
      <c r="L18" s="25"/>
      <c r="M18" s="22">
        <v>3</v>
      </c>
      <c r="N18" s="24">
        <f t="shared" si="2"/>
        <v>2.2058823529411766E-2</v>
      </c>
      <c r="O18" s="25"/>
      <c r="P18" s="22">
        <v>8</v>
      </c>
      <c r="Q18" s="24">
        <f t="shared" si="6"/>
        <v>5.8823529411764705E-2</v>
      </c>
      <c r="R18" s="25"/>
      <c r="S18" s="22">
        <f t="shared" si="4"/>
        <v>0</v>
      </c>
      <c r="T18" s="24">
        <f t="shared" si="3"/>
        <v>0</v>
      </c>
      <c r="U18" s="24"/>
      <c r="V18" s="99">
        <v>0</v>
      </c>
      <c r="W18" s="24">
        <f t="shared" si="7"/>
        <v>0</v>
      </c>
      <c r="X18" s="25"/>
      <c r="Y18" s="22">
        <v>0</v>
      </c>
      <c r="Z18" s="24">
        <f t="shared" si="8"/>
        <v>0</v>
      </c>
      <c r="AA18" s="25"/>
      <c r="AB18" s="22">
        <v>0</v>
      </c>
      <c r="AC18" s="24">
        <f t="shared" si="5"/>
        <v>0</v>
      </c>
      <c r="AD18" s="25"/>
      <c r="AE18" s="93"/>
    </row>
    <row r="19" spans="1:31" x14ac:dyDescent="0.2">
      <c r="A19" s="21" t="s">
        <v>34</v>
      </c>
      <c r="B19" s="22">
        <v>710</v>
      </c>
      <c r="C19" s="23">
        <v>464</v>
      </c>
      <c r="D19" s="24">
        <f t="shared" si="9"/>
        <v>0.6535211267605634</v>
      </c>
      <c r="E19" s="23">
        <v>458</v>
      </c>
      <c r="F19" s="25">
        <f t="shared" si="10"/>
        <v>0.98706896551724133</v>
      </c>
      <c r="G19" s="22">
        <v>123</v>
      </c>
      <c r="H19" s="24">
        <f t="shared" si="0"/>
        <v>0.26855895196506552</v>
      </c>
      <c r="I19" s="25"/>
      <c r="J19" s="22">
        <v>266</v>
      </c>
      <c r="K19" s="24">
        <f t="shared" si="1"/>
        <v>0.58078602620087338</v>
      </c>
      <c r="L19" s="25"/>
      <c r="M19" s="22">
        <v>12</v>
      </c>
      <c r="N19" s="24">
        <f t="shared" si="2"/>
        <v>2.6200873362445413E-2</v>
      </c>
      <c r="O19" s="25"/>
      <c r="P19" s="22">
        <v>43</v>
      </c>
      <c r="Q19" s="24">
        <f t="shared" si="6"/>
        <v>9.3886462882096067E-2</v>
      </c>
      <c r="R19" s="25"/>
      <c r="S19" s="22">
        <f t="shared" si="4"/>
        <v>14</v>
      </c>
      <c r="T19" s="24">
        <f t="shared" si="3"/>
        <v>3.0567685589519649E-2</v>
      </c>
      <c r="U19" s="24"/>
      <c r="V19" s="99">
        <v>8</v>
      </c>
      <c r="W19" s="24">
        <f t="shared" si="7"/>
        <v>1.7467248908296942E-2</v>
      </c>
      <c r="X19" s="25"/>
      <c r="Y19" s="22">
        <v>5</v>
      </c>
      <c r="Z19" s="24">
        <f t="shared" si="8"/>
        <v>1.0917030567685589E-2</v>
      </c>
      <c r="AA19" s="25"/>
      <c r="AB19" s="22">
        <v>1</v>
      </c>
      <c r="AC19" s="24">
        <f t="shared" si="5"/>
        <v>2.1834061135371178E-3</v>
      </c>
      <c r="AD19" s="25"/>
      <c r="AE19" s="93"/>
    </row>
    <row r="20" spans="1:31" x14ac:dyDescent="0.2">
      <c r="A20" s="21" t="s">
        <v>36</v>
      </c>
      <c r="B20" s="22">
        <v>817</v>
      </c>
      <c r="C20" s="23">
        <v>582</v>
      </c>
      <c r="D20" s="24">
        <f t="shared" si="9"/>
        <v>0.71236230110159116</v>
      </c>
      <c r="E20" s="23">
        <v>573</v>
      </c>
      <c r="F20" s="25">
        <f t="shared" si="10"/>
        <v>0.98453608247422686</v>
      </c>
      <c r="G20" s="22">
        <v>228</v>
      </c>
      <c r="H20" s="24">
        <f t="shared" si="0"/>
        <v>0.39790575916230364</v>
      </c>
      <c r="I20" s="25"/>
      <c r="J20" s="22">
        <v>264</v>
      </c>
      <c r="K20" s="24">
        <f t="shared" si="1"/>
        <v>0.4607329842931937</v>
      </c>
      <c r="L20" s="25"/>
      <c r="M20" s="22">
        <v>57</v>
      </c>
      <c r="N20" s="24">
        <f t="shared" si="2"/>
        <v>9.947643979057591E-2</v>
      </c>
      <c r="O20" s="25"/>
      <c r="P20" s="22">
        <v>17</v>
      </c>
      <c r="Q20" s="24">
        <f t="shared" si="6"/>
        <v>2.9668411867364748E-2</v>
      </c>
      <c r="R20" s="25"/>
      <c r="S20" s="22">
        <f t="shared" si="4"/>
        <v>7</v>
      </c>
      <c r="T20" s="24">
        <f t="shared" si="3"/>
        <v>1.2216404886561954E-2</v>
      </c>
      <c r="U20" s="24"/>
      <c r="V20" s="99">
        <v>3</v>
      </c>
      <c r="W20" s="24">
        <f t="shared" si="7"/>
        <v>5.235602094240838E-3</v>
      </c>
      <c r="X20" s="25"/>
      <c r="Y20" s="22">
        <v>3</v>
      </c>
      <c r="Z20" s="24">
        <f t="shared" si="8"/>
        <v>5.235602094240838E-3</v>
      </c>
      <c r="AA20" s="25"/>
      <c r="AB20" s="22">
        <v>1</v>
      </c>
      <c r="AC20" s="24">
        <f t="shared" si="5"/>
        <v>1.7452006980802793E-3</v>
      </c>
      <c r="AD20" s="25"/>
      <c r="AE20" s="93"/>
    </row>
    <row r="21" spans="1:31" x14ac:dyDescent="0.2">
      <c r="A21" s="21" t="s">
        <v>43</v>
      </c>
      <c r="B21" s="22">
        <v>0</v>
      </c>
      <c r="C21" s="23">
        <v>472</v>
      </c>
      <c r="D21" s="24"/>
      <c r="E21" s="23">
        <v>472</v>
      </c>
      <c r="F21" s="25">
        <f t="shared" si="10"/>
        <v>1</v>
      </c>
      <c r="G21" s="22">
        <v>130</v>
      </c>
      <c r="H21" s="24">
        <f t="shared" si="0"/>
        <v>0.27542372881355931</v>
      </c>
      <c r="I21" s="25"/>
      <c r="J21" s="22">
        <v>280</v>
      </c>
      <c r="K21" s="24">
        <f t="shared" si="1"/>
        <v>0.59322033898305082</v>
      </c>
      <c r="L21" s="25"/>
      <c r="M21" s="22">
        <v>35</v>
      </c>
      <c r="N21" s="24">
        <f t="shared" si="2"/>
        <v>7.4152542372881353E-2</v>
      </c>
      <c r="O21" s="25"/>
      <c r="P21" s="22">
        <v>27</v>
      </c>
      <c r="Q21" s="24">
        <f t="shared" si="6"/>
        <v>5.7203389830508475E-2</v>
      </c>
      <c r="R21" s="25"/>
      <c r="S21" s="22">
        <f t="shared" si="4"/>
        <v>0</v>
      </c>
      <c r="T21" s="24">
        <f t="shared" si="3"/>
        <v>0</v>
      </c>
      <c r="U21" s="24"/>
      <c r="V21" s="99">
        <v>0</v>
      </c>
      <c r="W21" s="24">
        <f t="shared" si="7"/>
        <v>0</v>
      </c>
      <c r="X21" s="25"/>
      <c r="Y21" s="22">
        <v>0</v>
      </c>
      <c r="Z21" s="24">
        <f t="shared" si="8"/>
        <v>0</v>
      </c>
      <c r="AA21" s="25"/>
      <c r="AB21" s="22">
        <v>0</v>
      </c>
      <c r="AC21" s="24">
        <f t="shared" si="5"/>
        <v>0</v>
      </c>
      <c r="AD21" s="25"/>
      <c r="AE21" s="93"/>
    </row>
    <row r="22" spans="1:31" x14ac:dyDescent="0.2">
      <c r="A22" s="21" t="s">
        <v>45</v>
      </c>
      <c r="B22" s="22">
        <v>0</v>
      </c>
      <c r="C22" s="23">
        <v>474</v>
      </c>
      <c r="D22" s="24"/>
      <c r="E22" s="23">
        <v>472</v>
      </c>
      <c r="F22" s="25">
        <f t="shared" si="10"/>
        <v>0.99578059071729963</v>
      </c>
      <c r="G22" s="22">
        <v>109</v>
      </c>
      <c r="H22" s="24">
        <f t="shared" si="0"/>
        <v>0.2309322033898305</v>
      </c>
      <c r="I22" s="25"/>
      <c r="J22" s="22">
        <v>300</v>
      </c>
      <c r="K22" s="24">
        <f t="shared" si="1"/>
        <v>0.63559322033898302</v>
      </c>
      <c r="L22" s="25"/>
      <c r="M22" s="22">
        <v>19</v>
      </c>
      <c r="N22" s="24">
        <f t="shared" si="2"/>
        <v>4.025423728813559E-2</v>
      </c>
      <c r="O22" s="25"/>
      <c r="P22" s="22">
        <v>33</v>
      </c>
      <c r="Q22" s="24">
        <f t="shared" si="6"/>
        <v>6.991525423728813E-2</v>
      </c>
      <c r="R22" s="25"/>
      <c r="S22" s="22">
        <f t="shared" si="4"/>
        <v>11</v>
      </c>
      <c r="T22" s="24">
        <f t="shared" si="3"/>
        <v>2.3305084745762712E-2</v>
      </c>
      <c r="U22" s="24"/>
      <c r="V22" s="99">
        <v>3</v>
      </c>
      <c r="W22" s="24">
        <f t="shared" si="7"/>
        <v>6.3559322033898309E-3</v>
      </c>
      <c r="X22" s="25"/>
      <c r="Y22" s="22">
        <v>5</v>
      </c>
      <c r="Z22" s="24">
        <f t="shared" si="8"/>
        <v>1.059322033898305E-2</v>
      </c>
      <c r="AA22" s="25"/>
      <c r="AB22" s="22">
        <v>3</v>
      </c>
      <c r="AC22" s="24">
        <f t="shared" si="5"/>
        <v>6.3559322033898309E-3</v>
      </c>
      <c r="AD22" s="25"/>
      <c r="AE22" s="93"/>
    </row>
    <row r="23" spans="1:31" x14ac:dyDescent="0.2">
      <c r="A23" s="26" t="s">
        <v>10</v>
      </c>
      <c r="B23" s="27">
        <f>B21+B22</f>
        <v>0</v>
      </c>
      <c r="C23" s="28">
        <f>C21+C22</f>
        <v>946</v>
      </c>
      <c r="D23" s="29"/>
      <c r="E23" s="28">
        <f>E21+E22</f>
        <v>944</v>
      </c>
      <c r="F23" s="30">
        <f t="shared" si="10"/>
        <v>0.9978858350951374</v>
      </c>
      <c r="G23" s="28">
        <f>G21+G22</f>
        <v>239</v>
      </c>
      <c r="H23" s="29">
        <f t="shared" si="0"/>
        <v>0.25317796610169491</v>
      </c>
      <c r="I23" s="30"/>
      <c r="J23" s="27">
        <f>J21+J22</f>
        <v>580</v>
      </c>
      <c r="K23" s="29">
        <f t="shared" si="1"/>
        <v>0.61440677966101698</v>
      </c>
      <c r="L23" s="30"/>
      <c r="M23" s="27">
        <f>M21+M22</f>
        <v>54</v>
      </c>
      <c r="N23" s="29">
        <f t="shared" si="2"/>
        <v>5.7203389830508475E-2</v>
      </c>
      <c r="O23" s="30"/>
      <c r="P23" s="27">
        <f>P21+P22</f>
        <v>60</v>
      </c>
      <c r="Q23" s="29">
        <f t="shared" si="6"/>
        <v>6.3559322033898302E-2</v>
      </c>
      <c r="R23" s="30"/>
      <c r="S23" s="27">
        <f t="shared" si="4"/>
        <v>11</v>
      </c>
      <c r="T23" s="29">
        <f t="shared" si="3"/>
        <v>1.1652542372881356E-2</v>
      </c>
      <c r="U23" s="29"/>
      <c r="V23" s="100">
        <f>V21+V22</f>
        <v>3</v>
      </c>
      <c r="W23" s="29">
        <f t="shared" si="7"/>
        <v>3.1779661016949155E-3</v>
      </c>
      <c r="X23" s="30"/>
      <c r="Y23" s="27">
        <f>Y21+Y22</f>
        <v>5</v>
      </c>
      <c r="Z23" s="29">
        <f t="shared" si="8"/>
        <v>5.2966101694915252E-3</v>
      </c>
      <c r="AA23" s="30"/>
      <c r="AB23" s="27">
        <f>AB21+AB22</f>
        <v>3</v>
      </c>
      <c r="AC23" s="29">
        <f t="shared" si="5"/>
        <v>3.1779661016949155E-3</v>
      </c>
      <c r="AD23" s="30"/>
      <c r="AE23" s="93"/>
    </row>
    <row r="24" spans="1:31" x14ac:dyDescent="0.2">
      <c r="A24" s="32" t="s">
        <v>44</v>
      </c>
      <c r="B24" s="33">
        <f>SUM(B9:B22)</f>
        <v>12026</v>
      </c>
      <c r="C24" s="34">
        <f>SUM(C9:C22)</f>
        <v>8641</v>
      </c>
      <c r="D24" s="35">
        <f t="shared" si="9"/>
        <v>0.71852652586063526</v>
      </c>
      <c r="E24" s="34">
        <f>SUM(E9:E22)</f>
        <v>8538</v>
      </c>
      <c r="F24" s="36">
        <f t="shared" si="10"/>
        <v>0.98808008332368935</v>
      </c>
      <c r="G24" s="34">
        <f>SUM(G9:G22)</f>
        <v>3063</v>
      </c>
      <c r="H24" s="35">
        <f t="shared" si="0"/>
        <v>0.35874912157413913</v>
      </c>
      <c r="I24" s="36"/>
      <c r="J24" s="33">
        <f>SUM(J9:J22)</f>
        <v>4415</v>
      </c>
      <c r="K24" s="35">
        <f t="shared" si="1"/>
        <v>0.51710002342468964</v>
      </c>
      <c r="L24" s="36"/>
      <c r="M24" s="33">
        <f>SUM(M9:M22)</f>
        <v>445</v>
      </c>
      <c r="N24" s="35">
        <f t="shared" si="2"/>
        <v>5.2119934410869054E-2</v>
      </c>
      <c r="O24" s="36"/>
      <c r="P24" s="33">
        <f>SUM(P9:P22)</f>
        <v>517</v>
      </c>
      <c r="Q24" s="35">
        <f t="shared" si="6"/>
        <v>6.0552822675099552E-2</v>
      </c>
      <c r="R24" s="36"/>
      <c r="S24" s="33">
        <f t="shared" si="4"/>
        <v>98</v>
      </c>
      <c r="T24" s="35">
        <f t="shared" si="3"/>
        <v>1.1478097915202623E-2</v>
      </c>
      <c r="U24" s="35"/>
      <c r="V24" s="101">
        <f>SUM(V9:V22)</f>
        <v>43</v>
      </c>
      <c r="W24" s="35">
        <f t="shared" si="7"/>
        <v>5.0363082689154366E-3</v>
      </c>
      <c r="X24" s="36"/>
      <c r="Y24" s="33">
        <f>SUM(Y9:Y22)</f>
        <v>27</v>
      </c>
      <c r="Z24" s="35">
        <f t="shared" si="8"/>
        <v>3.1623330990864372E-3</v>
      </c>
      <c r="AA24" s="36"/>
      <c r="AB24" s="33">
        <f>SUM(AB9:AB22)</f>
        <v>28</v>
      </c>
      <c r="AC24" s="35">
        <f t="shared" si="5"/>
        <v>3.2794565472007496E-3</v>
      </c>
      <c r="AD24" s="36"/>
      <c r="AE24" s="93"/>
    </row>
  </sheetData>
  <sheetProtection algorithmName="SHA-512" hashValue="12Lv/FUreYtrn2aowRoLaRQEMbTTXp2wCm4ePaUL2IbQ17VJ6ww8gJ12UXIBbAYrwj9kGKNnQ249I0x1OHoeiA==" saltValue="ucU9eckexytWjCIjoepXAA==" spinCount="100000" sheet="1" objects="1" scenarios="1"/>
  <mergeCells count="12">
    <mergeCell ref="P4:R4"/>
    <mergeCell ref="A1:AD1"/>
    <mergeCell ref="A2:AD2"/>
    <mergeCell ref="C4:D4"/>
    <mergeCell ref="E4:F4"/>
    <mergeCell ref="G4:I4"/>
    <mergeCell ref="J4:L4"/>
    <mergeCell ref="M4:O4"/>
    <mergeCell ref="V4:X4"/>
    <mergeCell ref="Y4:AA4"/>
    <mergeCell ref="AB4:AD4"/>
    <mergeCell ref="S4:U4"/>
  </mergeCells>
  <phoneticPr fontId="0" type="noConversion"/>
  <pageMargins left="0.78740157499999996" right="0.78740157499999996" top="0.984251969" bottom="0.984251969" header="0.4921259845" footer="0.4921259845"/>
  <pageSetup paperSize="9" orientation="portrait" horizontalDpi="300" verticalDpi="300" r:id="rId1"/>
  <headerFooter alignWithMargins="0"/>
  <ignoredErrors>
    <ignoredError sqref="D9 F9:G9 D24 F23:F24 G23:G24"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2"/>
  <sheetViews>
    <sheetView showGridLines="0" workbookViewId="0">
      <selection activeCell="B7" sqref="B7"/>
    </sheetView>
  </sheetViews>
  <sheetFormatPr baseColWidth="10" defaultRowHeight="12.75" x14ac:dyDescent="0.2"/>
  <cols>
    <col min="1" max="1" width="2.42578125" customWidth="1"/>
    <col min="2" max="2" width="58.85546875" customWidth="1"/>
  </cols>
  <sheetData>
    <row r="1" spans="2:14" ht="13.5" thickBot="1" x14ac:dyDescent="0.25"/>
    <row r="2" spans="2:14" ht="13.5" thickTop="1" x14ac:dyDescent="0.2">
      <c r="B2" s="49" t="s">
        <v>46</v>
      </c>
      <c r="C2" s="5"/>
      <c r="D2" s="5"/>
      <c r="E2" s="5"/>
      <c r="F2" s="5"/>
      <c r="G2" s="5"/>
      <c r="H2" s="5"/>
      <c r="I2" s="5"/>
      <c r="J2" s="5"/>
      <c r="K2" s="5"/>
      <c r="L2" s="5"/>
      <c r="M2" s="5"/>
      <c r="N2" s="5"/>
    </row>
    <row r="3" spans="2:14" ht="4.5" customHeight="1" x14ac:dyDescent="0.2">
      <c r="B3" s="50"/>
      <c r="C3" s="5"/>
      <c r="D3" s="5"/>
      <c r="E3" s="5"/>
      <c r="F3" s="5"/>
      <c r="G3" s="5"/>
      <c r="H3" s="5"/>
      <c r="I3" s="5"/>
      <c r="J3" s="5"/>
      <c r="K3" s="5"/>
      <c r="L3" s="5"/>
      <c r="M3" s="5"/>
      <c r="N3" s="5"/>
    </row>
    <row r="4" spans="2:14" ht="178.5" x14ac:dyDescent="0.2">
      <c r="B4" s="51" t="s">
        <v>47</v>
      </c>
      <c r="C4" s="5"/>
      <c r="D4" s="5"/>
      <c r="E4" s="5"/>
      <c r="F4" s="5"/>
      <c r="G4" s="5"/>
      <c r="H4" s="5"/>
      <c r="I4" s="5"/>
      <c r="J4" s="5"/>
      <c r="K4" s="5"/>
      <c r="L4" s="5"/>
      <c r="M4" s="5"/>
      <c r="N4" s="5"/>
    </row>
    <row r="5" spans="2:14" ht="13.5" thickBot="1" x14ac:dyDescent="0.25">
      <c r="B5" s="52" t="s">
        <v>48</v>
      </c>
      <c r="C5" s="5"/>
      <c r="D5" s="5"/>
      <c r="E5" s="5"/>
      <c r="F5" s="5"/>
      <c r="G5" s="5"/>
      <c r="H5" s="5"/>
      <c r="I5" s="5"/>
      <c r="J5" s="5"/>
      <c r="K5" s="5"/>
      <c r="L5" s="5"/>
      <c r="M5" s="5"/>
      <c r="N5" s="5"/>
    </row>
    <row r="6" spans="2:14" ht="13.5" thickTop="1" x14ac:dyDescent="0.2">
      <c r="B6" s="5"/>
      <c r="C6" s="5"/>
      <c r="D6" s="5"/>
      <c r="E6" s="5"/>
      <c r="F6" s="5"/>
      <c r="G6" s="5"/>
      <c r="H6" s="5"/>
      <c r="I6" s="5"/>
      <c r="J6" s="5"/>
      <c r="K6" s="5"/>
      <c r="L6" s="5"/>
      <c r="M6" s="5"/>
      <c r="N6" s="5"/>
    </row>
    <row r="7" spans="2:14" x14ac:dyDescent="0.2">
      <c r="B7" s="5" t="s">
        <v>86</v>
      </c>
      <c r="C7" s="5"/>
      <c r="D7" s="5"/>
      <c r="E7" s="5"/>
      <c r="F7" s="5"/>
      <c r="G7" s="5"/>
      <c r="H7" s="5"/>
      <c r="I7" s="5"/>
      <c r="J7" s="5"/>
      <c r="K7" s="5"/>
      <c r="L7" s="5"/>
      <c r="M7" s="5"/>
      <c r="N7" s="5"/>
    </row>
    <row r="8" spans="2:14" x14ac:dyDescent="0.2">
      <c r="B8" s="5"/>
      <c r="C8" s="5"/>
      <c r="D8" s="5"/>
      <c r="E8" s="5"/>
      <c r="F8" s="5"/>
      <c r="G8" s="5"/>
      <c r="H8" s="5"/>
      <c r="I8" s="5"/>
      <c r="J8" s="5"/>
      <c r="K8" s="5"/>
      <c r="L8" s="5"/>
      <c r="M8" s="5"/>
      <c r="N8" s="5"/>
    </row>
    <row r="9" spans="2:14" x14ac:dyDescent="0.2">
      <c r="B9" s="5"/>
      <c r="C9" s="5"/>
      <c r="D9" s="5"/>
      <c r="E9" s="5"/>
      <c r="F9" s="5"/>
      <c r="G9" s="5"/>
      <c r="H9" s="5"/>
      <c r="I9" s="5"/>
      <c r="J9" s="5"/>
      <c r="K9" s="5"/>
      <c r="L9" s="5"/>
      <c r="M9" s="5"/>
      <c r="N9" s="5"/>
    </row>
    <row r="10" spans="2:14" x14ac:dyDescent="0.2">
      <c r="B10" s="5"/>
      <c r="C10" s="5"/>
      <c r="D10" s="5"/>
      <c r="E10" s="5"/>
      <c r="F10" s="5"/>
      <c r="G10" s="5"/>
      <c r="H10" s="5"/>
      <c r="I10" s="5"/>
      <c r="J10" s="5"/>
      <c r="K10" s="5"/>
      <c r="L10" s="5"/>
      <c r="M10" s="5"/>
      <c r="N10" s="5"/>
    </row>
    <row r="11" spans="2:14" x14ac:dyDescent="0.2">
      <c r="B11" s="5"/>
      <c r="C11" s="5"/>
      <c r="D11" s="5"/>
      <c r="E11" s="5"/>
      <c r="F11" s="5"/>
      <c r="G11" s="5"/>
      <c r="H11" s="5"/>
      <c r="I11" s="5"/>
      <c r="J11" s="5"/>
      <c r="K11" s="5"/>
      <c r="L11" s="5"/>
      <c r="M11" s="5"/>
      <c r="N11" s="5"/>
    </row>
    <row r="12" spans="2:14" x14ac:dyDescent="0.2">
      <c r="B12" s="5"/>
      <c r="C12" s="5"/>
      <c r="D12" s="5"/>
      <c r="E12" s="5"/>
      <c r="F12" s="5"/>
      <c r="G12" s="5"/>
      <c r="H12" s="5"/>
      <c r="I12" s="5"/>
      <c r="J12" s="5"/>
      <c r="K12" s="5"/>
      <c r="L12" s="5"/>
      <c r="M12" s="5"/>
      <c r="N12" s="5"/>
    </row>
    <row r="13" spans="2:14" x14ac:dyDescent="0.2">
      <c r="B13" s="5"/>
      <c r="C13" s="5"/>
      <c r="D13" s="5"/>
      <c r="E13" s="5"/>
      <c r="F13" s="5"/>
      <c r="G13" s="5"/>
      <c r="H13" s="5"/>
      <c r="I13" s="5"/>
      <c r="J13" s="5"/>
      <c r="K13" s="5"/>
      <c r="L13" s="5"/>
      <c r="M13" s="5"/>
      <c r="N13" s="5"/>
    </row>
    <row r="14" spans="2:14" x14ac:dyDescent="0.2">
      <c r="B14" s="5"/>
      <c r="C14" s="5"/>
      <c r="D14" s="5"/>
      <c r="E14" s="5"/>
      <c r="F14" s="5"/>
      <c r="G14" s="5"/>
      <c r="H14" s="5"/>
      <c r="I14" s="5"/>
      <c r="J14" s="5"/>
      <c r="K14" s="5"/>
      <c r="L14" s="5"/>
      <c r="M14" s="5"/>
      <c r="N14" s="5"/>
    </row>
    <row r="15" spans="2:14" x14ac:dyDescent="0.2">
      <c r="B15" s="5"/>
      <c r="C15" s="5"/>
      <c r="D15" s="5"/>
      <c r="E15" s="5"/>
      <c r="F15" s="5"/>
      <c r="G15" s="5"/>
      <c r="H15" s="5"/>
      <c r="I15" s="5"/>
      <c r="J15" s="5"/>
      <c r="K15" s="5"/>
      <c r="L15" s="5"/>
      <c r="M15" s="5"/>
      <c r="N15" s="5"/>
    </row>
    <row r="16" spans="2:14" x14ac:dyDescent="0.2">
      <c r="B16" s="5"/>
      <c r="C16" s="5"/>
      <c r="D16" s="5"/>
      <c r="E16" s="5"/>
      <c r="F16" s="5"/>
      <c r="G16" s="5"/>
      <c r="H16" s="5"/>
      <c r="I16" s="5"/>
      <c r="J16" s="5"/>
      <c r="K16" s="5"/>
      <c r="L16" s="5"/>
      <c r="M16" s="5"/>
      <c r="N16" s="5"/>
    </row>
    <row r="17" spans="2:14" x14ac:dyDescent="0.2">
      <c r="B17" s="5"/>
      <c r="C17" s="5"/>
      <c r="D17" s="5"/>
      <c r="E17" s="5"/>
      <c r="F17" s="5"/>
      <c r="G17" s="5"/>
      <c r="H17" s="5"/>
      <c r="I17" s="5"/>
      <c r="J17" s="5"/>
      <c r="K17" s="5"/>
      <c r="L17" s="5"/>
      <c r="M17" s="5"/>
      <c r="N17" s="5"/>
    </row>
    <row r="18" spans="2:14" x14ac:dyDescent="0.2">
      <c r="B18" s="5"/>
      <c r="C18" s="5"/>
      <c r="D18" s="5"/>
      <c r="E18" s="5"/>
      <c r="F18" s="5"/>
      <c r="G18" s="5"/>
      <c r="H18" s="5"/>
      <c r="I18" s="5"/>
      <c r="J18" s="5"/>
      <c r="K18" s="5"/>
      <c r="L18" s="5"/>
      <c r="M18" s="5"/>
      <c r="N18" s="5"/>
    </row>
    <row r="20" spans="2:14" x14ac:dyDescent="0.2">
      <c r="B20" s="53"/>
    </row>
    <row r="21" spans="2:14" x14ac:dyDescent="0.2">
      <c r="B21" s="53"/>
    </row>
    <row r="22" spans="2:14" x14ac:dyDescent="0.2">
      <c r="B22" s="53"/>
    </row>
  </sheetData>
  <sheetProtection algorithmName="SHA-512" hashValue="9CjX0eF1vkqfLprXK8BWz0kOV+IMg3bLfMdxRi0phRG9v3SB53Lad/ehg8nUvHdCgI/zSgIeUTAR5Ss9rMOGcw==" saltValue="1GNH65BRRj6ZE5Y/mHe9lw==" spinCount="100000" sheet="1" objects="1" scenario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2017</vt:lpstr>
      <vt:lpstr>Entwicklung</vt:lpstr>
      <vt:lpstr>2012</vt:lpstr>
      <vt:lpstr>2010</vt:lpstr>
      <vt:lpstr>2005</vt:lpstr>
      <vt:lpstr>2000</vt:lpstr>
      <vt:lpstr>1995</vt:lpstr>
      <vt:lpstr>Hinweise</vt:lpstr>
      <vt:lpstr>Entwicklung!Druckbereich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Schepke</dc:creator>
  <cp:lastModifiedBy>Frank Schepke</cp:lastModifiedBy>
  <cp:lastPrinted>2004-03-15T09:43:17Z</cp:lastPrinted>
  <dcterms:created xsi:type="dcterms:W3CDTF">2004-03-15T09:04:33Z</dcterms:created>
  <dcterms:modified xsi:type="dcterms:W3CDTF">2017-06-03T19:52:20Z</dcterms:modified>
</cp:coreProperties>
</file>